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64" windowHeight="8964" activeTab="0"/>
  </bookViews>
  <sheets>
    <sheet name="Plan1" sheetId="1" r:id="rId1"/>
    <sheet name="Plan3" sheetId="2" r:id="rId2"/>
  </sheets>
  <definedNames>
    <definedName name="_xlnm.Print_Area" localSheetId="0">'Plan1'!$A$1:$M$179</definedName>
  </definedNames>
  <calcPr fullCalcOnLoad="1"/>
</workbook>
</file>

<file path=xl/comments1.xml><?xml version="1.0" encoding="utf-8"?>
<comments xmlns="http://schemas.openxmlformats.org/spreadsheetml/2006/main">
  <authors>
    <author>teste</author>
  </authors>
  <commentList>
    <comment ref="D8" authorId="0">
      <text>
        <r>
          <rPr>
            <b/>
            <sz val="8"/>
            <rFont val="Tahoma"/>
            <family val="0"/>
          </rPr>
          <t>teste: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Arial"/>
            <family val="2"/>
          </rPr>
          <t xml:space="preserve">LINHAS OCULTAS </t>
        </r>
      </text>
    </comment>
    <comment ref="C53" authorId="0">
      <text>
        <r>
          <rPr>
            <b/>
            <sz val="8"/>
            <rFont val="Tahoma"/>
            <family val="0"/>
          </rPr>
          <t>teste: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Arial"/>
            <family val="2"/>
          </rPr>
          <t>LINHAS OCULTAS</t>
        </r>
      </text>
    </comment>
  </commentList>
</comments>
</file>

<file path=xl/sharedStrings.xml><?xml version="1.0" encoding="utf-8"?>
<sst xmlns="http://schemas.openxmlformats.org/spreadsheetml/2006/main" count="215" uniqueCount="143">
  <si>
    <t>ESPECIFICAÇÃO</t>
  </si>
  <si>
    <t>Outros Materiais de Consumo</t>
  </si>
  <si>
    <t>DESPESAS DE CAPITAL</t>
  </si>
  <si>
    <t>AQUISIÇÃO DE IMÓVEIS</t>
  </si>
  <si>
    <t>Salas e Dependências</t>
  </si>
  <si>
    <t>EXERCÍCIO</t>
  </si>
  <si>
    <t xml:space="preserve">ORÇAMENTO </t>
  </si>
  <si>
    <t xml:space="preserve">TOTAL GERAL DA DESPESA </t>
  </si>
  <si>
    <t xml:space="preserve">                 Gilberto Gontijo do Amaral</t>
  </si>
  <si>
    <t>EXECUTADO NO</t>
  </si>
  <si>
    <t>ATUALIZADO</t>
  </si>
  <si>
    <t>PESSOAL E ENCARGOS SOCIAIS - APLICAÇÕES DIRETAS</t>
  </si>
  <si>
    <t>VENCIMENTOS E VANTAGENS FIXAS - PESSOAL CÍVIL</t>
  </si>
  <si>
    <t>OBRIGAÇÕES PATRONAIS</t>
  </si>
  <si>
    <t>Fundo de Garantia por Tempo de Serviço</t>
  </si>
  <si>
    <t>INSS - Contribuições Previdênciárias</t>
  </si>
  <si>
    <t>PIS-PASEP  - Contribuição s/folha de Pagamento</t>
  </si>
  <si>
    <t>OUTRAS DESPESAS VARIÁVEIS</t>
  </si>
  <si>
    <t>Serviços Extraordinários</t>
  </si>
  <si>
    <t>OUTRAS DESPESAS CORRENTES</t>
  </si>
  <si>
    <t>DIÁRIAS PESSOAL CIVIL</t>
  </si>
  <si>
    <t>Diárias Servidores</t>
  </si>
  <si>
    <t>MATERIAL DE CONSUMO</t>
  </si>
  <si>
    <t>Generos de Alimentação e Água Mineral</t>
  </si>
  <si>
    <t>Material p/festividades e Homenagens</t>
  </si>
  <si>
    <t>Material de Expediente</t>
  </si>
  <si>
    <t>Material de Copa e Cozinha</t>
  </si>
  <si>
    <t>Material de Limpeza e Produtos de Higiênização</t>
  </si>
  <si>
    <t>Material p/manutenção de Bens Imóveis</t>
  </si>
  <si>
    <t>Material p/manutenção de Bens móveis</t>
  </si>
  <si>
    <t>Material Elétrico Eletrônico e de Telefônia</t>
  </si>
  <si>
    <t>Material p/manutenção de veículos</t>
  </si>
  <si>
    <t>Material Bibliográfico não Imobilizável</t>
  </si>
  <si>
    <t>Bens Móveis não Ativáveis</t>
  </si>
  <si>
    <t>PASSAGENS E DESPESAS COM LOCOMOÇÃO</t>
  </si>
  <si>
    <t xml:space="preserve">Passagens no País, Aérea, Terrestre </t>
  </si>
  <si>
    <t>Pedágios e Estacionamentos</t>
  </si>
  <si>
    <t>SERVIÇOS DE CONSULTORIA</t>
  </si>
  <si>
    <t>Assessoria e Consultoria Técnica ou Jurídica PF</t>
  </si>
  <si>
    <t>Auditoria Externa e Honorários de Assistência Contábil</t>
  </si>
  <si>
    <t>OUTROS SERVIÇOS DE TERCEIROS - PESSOA FÍSICA</t>
  </si>
  <si>
    <t>Exposições, Congressos, Conferências, Seminários</t>
  </si>
  <si>
    <t>Manutenção e Cons. De Bens Móveis</t>
  </si>
  <si>
    <t>Manutenção e Cons. De Bens Imóveis</t>
  </si>
  <si>
    <t>Serviços de Limpeza e Conservação</t>
  </si>
  <si>
    <t>Diárias e Jetons a Conselheiros no País</t>
  </si>
  <si>
    <t>Outros Serviços de Terceiros - Pessoa Física</t>
  </si>
  <si>
    <t>LOCAÇÃO DE MÃO DE OBRA</t>
  </si>
  <si>
    <t>Limpeza, Conservação e Portaria</t>
  </si>
  <si>
    <t>OUTROS SERVIÇOS DE TERCEIROS - PESSOA JURÍDICA</t>
  </si>
  <si>
    <t>Assinaturas de Revistas, Periódicos e Anuidades</t>
  </si>
  <si>
    <t>Condomínios e Estacionamentos</t>
  </si>
  <si>
    <t>Serviços de Assessoria e Manutenção Eq.   e Sist. De Informática</t>
  </si>
  <si>
    <t>Manutenção e Cons. De Imóveis</t>
  </si>
  <si>
    <t>Manutenção e Conservação de Veículos</t>
  </si>
  <si>
    <t>Festividades, Homenagens, Exposições, Cong. e Seminários</t>
  </si>
  <si>
    <t>Serviços de Energia Elétrica</t>
  </si>
  <si>
    <t>Serviços de água e esgoto</t>
  </si>
  <si>
    <t>Serviços de Correios e Telegráfos</t>
  </si>
  <si>
    <t>Serviços de Seleção, Treinamento e Aperfeiçoamento</t>
  </si>
  <si>
    <t>Assistência Médica Hospitalar - Plano de Saúde</t>
  </si>
  <si>
    <t>Serviços de Internet</t>
  </si>
  <si>
    <t>Serviços de Telecomunicações em Geral</t>
  </si>
  <si>
    <t>Seguros em Geral</t>
  </si>
  <si>
    <t>Fretes e Transportes de Encomendas</t>
  </si>
  <si>
    <t>Serviços de Hospedagens</t>
  </si>
  <si>
    <t>Serviços Bancários</t>
  </si>
  <si>
    <t>Aquisição de Sistemas de Informática</t>
  </si>
  <si>
    <t>Serviços Gráficos</t>
  </si>
  <si>
    <t>Outros Juros e Encargos de Mora</t>
  </si>
  <si>
    <t>Suprimento de Fundos</t>
  </si>
  <si>
    <t>Outros Serviços de Terceiros Pessoa Jurídica</t>
  </si>
  <si>
    <t>AUXÍLIO ALIMENTAÇÃO</t>
  </si>
  <si>
    <t>Auxílio Alimentação</t>
  </si>
  <si>
    <t>OBRIGAÇÕES TRIBUTÁRIAS E CONTRIBUTIVAS</t>
  </si>
  <si>
    <t>Taxa de Licenciamento de Veículo</t>
  </si>
  <si>
    <t>Taxa de Inscrição Municipal  e Taxas de Coleta Urbana</t>
  </si>
  <si>
    <t>INSS- Contribuição Previdênciária Serviços de Terceiros PF</t>
  </si>
  <si>
    <t>Outras Obrigações Tributárias e Contributivas não Especificadas</t>
  </si>
  <si>
    <t>AUXÍLIO TRANSPORTE</t>
  </si>
  <si>
    <t>Auxílio Transporte</t>
  </si>
  <si>
    <t>SENTENÇAS JUDICIAIS</t>
  </si>
  <si>
    <t>Diversos em Decisões Judiciais</t>
  </si>
  <si>
    <t>DESPESAS DE EXERCÍCIOS ANTERIORES</t>
  </si>
  <si>
    <t>Despesas de Exercícios Anteriores</t>
  </si>
  <si>
    <t>Ressarcimento de Anuídade do Exercício Anterior</t>
  </si>
  <si>
    <t>INDENIZAÇÕES E RESTITUIÇÕES</t>
  </si>
  <si>
    <t>Outras Indenizações e Restituições</t>
  </si>
  <si>
    <t>INVESTIMENTOS - APLICAÇÕES DIRETAS</t>
  </si>
  <si>
    <t>OBRAS E INSTALAÇOES</t>
  </si>
  <si>
    <t>EQUIPAMENTO E MATERIAL PERMANENTE</t>
  </si>
  <si>
    <t>Mobiliário em Geral</t>
  </si>
  <si>
    <t>Máquinas e Equipamentos</t>
  </si>
  <si>
    <t>Equipamentos de Informática</t>
  </si>
  <si>
    <t>Coleções e Materiais Bibliográficos</t>
  </si>
  <si>
    <t>INVERSÕES FINANCEIRAS - APLICAÇÕES DIRETAS</t>
  </si>
  <si>
    <t>Wagner José Pederzoli</t>
  </si>
  <si>
    <t>Presidente</t>
  </si>
  <si>
    <t xml:space="preserve">                               Contador</t>
  </si>
  <si>
    <t xml:space="preserve">Vencimentos e Vantagens </t>
  </si>
  <si>
    <t>Sentenças Judiciais</t>
  </si>
  <si>
    <t>COMPARATIVO DA DESPESA CORRENTE AUTORIZADA COM A REALIZADA</t>
  </si>
  <si>
    <t>COMPARATIVO DA DESPESA DE CAPITAL  AUTORIZADA COM A REALIZADA</t>
  </si>
  <si>
    <t xml:space="preserve">                      Tesoureiro</t>
  </si>
  <si>
    <t>Outras Despesas Variáveis</t>
  </si>
  <si>
    <t>Suprimentos de Infomática</t>
  </si>
  <si>
    <t>Serviços de Publicação em Geral</t>
  </si>
  <si>
    <t>Serviços de Cópias e Microf. E Digit. De Doc. E Encadernação</t>
  </si>
  <si>
    <t>Aparelhos e Utensílios de Copa e Cozinha</t>
  </si>
  <si>
    <t>Impressos Formulários e Papéis</t>
  </si>
  <si>
    <t>Gratificação de Substituições</t>
  </si>
  <si>
    <t>Estagiários e Menores Aprendizes</t>
  </si>
  <si>
    <t>Auxílio Representação</t>
  </si>
  <si>
    <t>Serviços Assessoria e Manutenção  Equip. e Sistemas de Informática</t>
  </si>
  <si>
    <t>Auxílio representação</t>
  </si>
  <si>
    <t>Veículos</t>
  </si>
  <si>
    <t xml:space="preserve">                Nelson Alves Góes</t>
  </si>
  <si>
    <t xml:space="preserve">                       Tesoureiro</t>
  </si>
  <si>
    <t xml:space="preserve">              Nelson Alves Góes</t>
  </si>
  <si>
    <t xml:space="preserve">               Nelson Alves Góes</t>
  </si>
  <si>
    <t>INDEZNIZAÇÕES E RESTITUIÇÕES TRABALHISTAS</t>
  </si>
  <si>
    <t>Férias Indenizadas</t>
  </si>
  <si>
    <t xml:space="preserve">   </t>
  </si>
  <si>
    <t>Rescisão de Contrato de Trabalho</t>
  </si>
  <si>
    <t>Serviços de Intermediação de Menor Aprendiz</t>
  </si>
  <si>
    <t>Serviços de Processamento de Dados</t>
  </si>
  <si>
    <t>2019</t>
  </si>
  <si>
    <t>TRANSFERÊNCIAS CORRENTES</t>
  </si>
  <si>
    <t>DISTRIBUIÇÃO LEGAL DE RECEITAS</t>
  </si>
  <si>
    <t>COTA PARTE DO CFQ - CONSELHO FEDERAL DE QUÍMICA</t>
  </si>
  <si>
    <t>Construção ou Adaptação de Prédios e Salas - Estudo e Projetos</t>
  </si>
  <si>
    <t>USO DE BENS E SERVIÇOS - APLICAÇÕES DIRETAS</t>
  </si>
  <si>
    <t>OUTROS SERVIÇOS DE TERCEIROS</t>
  </si>
  <si>
    <t>DESPESAS CORRENTES - CRÉDITO DISPONÍVEL</t>
  </si>
  <si>
    <t>2020</t>
  </si>
  <si>
    <t>Belo Horizonte, 31 de dezembro de 2020</t>
  </si>
  <si>
    <t>CRQ-2ª Região/MG - 02300281</t>
  </si>
  <si>
    <t xml:space="preserve">  CRQ-2ª Região/MG - 021.00073</t>
  </si>
  <si>
    <t>CONSELHO REGIONAL DE QUÍMICA - 2ª REGIÃO/MINAS GERAIS</t>
  </si>
  <si>
    <t xml:space="preserve">                      CRC-MG - 077502-0</t>
  </si>
  <si>
    <t xml:space="preserve">                      CPF - ***.468.716-**</t>
  </si>
  <si>
    <t xml:space="preserve">              CPF - ***.853.106-**</t>
  </si>
  <si>
    <t>CPF - ***.488.026-**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</si>
</sst>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 * #,##0.00_ ;_ * \-#,##0.00_ ;_ * &quot;-&quot;??_ ;_ @_ "/>
    <numFmt numFmtId="179" formatCode="General_)"/>
    <numFmt numFmtId="180" formatCode="&quot;R$&quot;\ #,##0.00_);\(&quot;R$&quot;\ #,##0.00\)"/>
  </numFmts>
  <fonts count="44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Roman 12cpi"/>
      <family val="3"/>
    </font>
    <font>
      <sz val="12"/>
      <name val="Roman 12cpi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7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177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177" fontId="3" fillId="33" borderId="10" xfId="0" applyNumberFormat="1" applyFont="1" applyFill="1" applyBorder="1" applyAlignment="1">
      <alignment/>
    </xf>
    <xf numFmtId="177" fontId="2" fillId="33" borderId="10" xfId="0" applyNumberFormat="1" applyFont="1" applyFill="1" applyBorder="1" applyAlignment="1">
      <alignment/>
    </xf>
    <xf numFmtId="177" fontId="2" fillId="33" borderId="10" xfId="62" applyFont="1" applyFill="1" applyBorder="1" applyAlignment="1">
      <alignment horizontal="center"/>
    </xf>
    <xf numFmtId="177" fontId="3" fillId="33" borderId="10" xfId="0" applyNumberFormat="1" applyFont="1" applyFill="1" applyBorder="1" applyAlignment="1">
      <alignment horizontal="center"/>
    </xf>
    <xf numFmtId="177" fontId="2" fillId="33" borderId="0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77" fontId="3" fillId="33" borderId="12" xfId="62" applyFont="1" applyFill="1" applyBorder="1" applyAlignment="1">
      <alignment horizontal="center"/>
    </xf>
    <xf numFmtId="177" fontId="2" fillId="33" borderId="12" xfId="62" applyFont="1" applyFill="1" applyBorder="1" applyAlignment="1">
      <alignment horizontal="center"/>
    </xf>
    <xf numFmtId="177" fontId="3" fillId="33" borderId="10" xfId="62" applyFont="1" applyFill="1" applyBorder="1" applyAlignment="1">
      <alignment horizontal="center"/>
    </xf>
    <xf numFmtId="177" fontId="3" fillId="33" borderId="12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177" fontId="2" fillId="33" borderId="0" xfId="62" applyFont="1" applyFill="1" applyAlignment="1">
      <alignment horizontal="center"/>
    </xf>
    <xf numFmtId="177" fontId="2" fillId="33" borderId="0" xfId="62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177" fontId="2" fillId="33" borderId="15" xfId="62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Continuous"/>
    </xf>
    <xf numFmtId="0" fontId="2" fillId="33" borderId="17" xfId="0" applyFont="1" applyFill="1" applyBorder="1" applyAlignment="1">
      <alignment horizontal="centerContinuous"/>
    </xf>
    <xf numFmtId="0" fontId="2" fillId="33" borderId="18" xfId="0" applyFont="1" applyFill="1" applyBorder="1" applyAlignment="1">
      <alignment horizontal="centerContinuous"/>
    </xf>
    <xf numFmtId="177" fontId="2" fillId="33" borderId="16" xfId="62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177" fontId="3" fillId="33" borderId="19" xfId="62" applyFont="1" applyFill="1" applyBorder="1" applyAlignment="1">
      <alignment/>
    </xf>
    <xf numFmtId="178" fontId="3" fillId="33" borderId="10" xfId="0" applyNumberFormat="1" applyFont="1" applyFill="1" applyBorder="1" applyAlignment="1">
      <alignment/>
    </xf>
    <xf numFmtId="0" fontId="2" fillId="33" borderId="20" xfId="0" applyFont="1" applyFill="1" applyBorder="1" applyAlignment="1">
      <alignment/>
    </xf>
    <xf numFmtId="177" fontId="2" fillId="33" borderId="19" xfId="62" applyFont="1" applyFill="1" applyBorder="1" applyAlignment="1">
      <alignment/>
    </xf>
    <xf numFmtId="178" fontId="2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7" fontId="3" fillId="33" borderId="10" xfId="62" applyFont="1" applyFill="1" applyBorder="1" applyAlignment="1">
      <alignment/>
    </xf>
    <xf numFmtId="177" fontId="2" fillId="33" borderId="10" xfId="62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3" fillId="33" borderId="2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177" fontId="2" fillId="33" borderId="20" xfId="62" applyFont="1" applyFill="1" applyBorder="1" applyAlignment="1">
      <alignment/>
    </xf>
    <xf numFmtId="0" fontId="3" fillId="33" borderId="17" xfId="0" applyFont="1" applyFill="1" applyBorder="1" applyAlignment="1">
      <alignment horizontal="left"/>
    </xf>
    <xf numFmtId="177" fontId="3" fillId="33" borderId="20" xfId="62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177" fontId="2" fillId="33" borderId="16" xfId="62" applyFont="1" applyFill="1" applyBorder="1" applyAlignment="1">
      <alignment/>
    </xf>
    <xf numFmtId="178" fontId="2" fillId="33" borderId="12" xfId="0" applyNumberFormat="1" applyFont="1" applyFill="1" applyBorder="1" applyAlignment="1">
      <alignment horizontal="center"/>
    </xf>
    <xf numFmtId="177" fontId="2" fillId="33" borderId="21" xfId="62" applyFont="1" applyFill="1" applyBorder="1" applyAlignment="1">
      <alignment/>
    </xf>
    <xf numFmtId="178" fontId="2" fillId="33" borderId="10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3" fillId="33" borderId="21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177" fontId="2" fillId="33" borderId="0" xfId="62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177" fontId="2" fillId="33" borderId="12" xfId="62" applyFont="1" applyFill="1" applyBorder="1" applyAlignment="1">
      <alignment/>
    </xf>
    <xf numFmtId="177" fontId="2" fillId="33" borderId="12" xfId="0" applyNumberFormat="1" applyFont="1" applyFill="1" applyBorder="1" applyAlignment="1">
      <alignment horizontal="center"/>
    </xf>
    <xf numFmtId="177" fontId="2" fillId="33" borderId="17" xfId="62" applyFont="1" applyFill="1" applyBorder="1" applyAlignment="1">
      <alignment/>
    </xf>
    <xf numFmtId="0" fontId="2" fillId="33" borderId="13" xfId="0" applyFont="1" applyFill="1" applyBorder="1" applyAlignment="1">
      <alignment/>
    </xf>
    <xf numFmtId="177" fontId="2" fillId="33" borderId="22" xfId="62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18" xfId="0" applyFont="1" applyFill="1" applyBorder="1" applyAlignment="1">
      <alignment horizontal="centerContinuous"/>
    </xf>
    <xf numFmtId="177" fontId="3" fillId="33" borderId="16" xfId="62" applyFont="1" applyFill="1" applyBorder="1" applyAlignment="1">
      <alignment horizontal="center"/>
    </xf>
    <xf numFmtId="177" fontId="3" fillId="33" borderId="21" xfId="62" applyFont="1" applyFill="1" applyBorder="1" applyAlignment="1">
      <alignment/>
    </xf>
    <xf numFmtId="0" fontId="2" fillId="33" borderId="20" xfId="0" applyFont="1" applyFill="1" applyBorder="1" applyAlignment="1">
      <alignment horizontal="left"/>
    </xf>
    <xf numFmtId="0" fontId="5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177" fontId="3" fillId="33" borderId="12" xfId="62" applyFont="1" applyFill="1" applyBorder="1" applyAlignment="1">
      <alignment/>
    </xf>
    <xf numFmtId="177" fontId="5" fillId="33" borderId="0" xfId="62" applyFont="1" applyFill="1" applyAlignment="1">
      <alignment/>
    </xf>
    <xf numFmtId="43" fontId="5" fillId="33" borderId="0" xfId="0" applyNumberFormat="1" applyFont="1" applyFill="1" applyAlignment="1">
      <alignment/>
    </xf>
    <xf numFmtId="43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0" xfId="0" applyFont="1" applyFill="1" applyAlignment="1">
      <alignment/>
    </xf>
    <xf numFmtId="177" fontId="3" fillId="33" borderId="18" xfId="62" applyFont="1" applyFill="1" applyBorder="1" applyAlignment="1">
      <alignment/>
    </xf>
    <xf numFmtId="43" fontId="3" fillId="33" borderId="0" xfId="0" applyNumberFormat="1" applyFont="1" applyFill="1" applyAlignment="1">
      <alignment/>
    </xf>
    <xf numFmtId="177" fontId="2" fillId="33" borderId="19" xfId="62" applyFont="1" applyFill="1" applyBorder="1" applyAlignment="1" quotePrefix="1">
      <alignment horizontal="center"/>
    </xf>
    <xf numFmtId="177" fontId="2" fillId="33" borderId="21" xfId="62" applyFont="1" applyFill="1" applyBorder="1" applyAlignment="1" quotePrefix="1">
      <alignment horizontal="center"/>
    </xf>
    <xf numFmtId="0" fontId="2" fillId="33" borderId="0" xfId="0" applyFont="1" applyFill="1" applyAlignment="1">
      <alignment horizontal="center"/>
    </xf>
    <xf numFmtId="0" fontId="3" fillId="33" borderId="20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197"/>
  <sheetViews>
    <sheetView showGridLines="0" tabSelected="1" workbookViewId="0" topLeftCell="A141">
      <selection activeCell="C178" sqref="C178"/>
    </sheetView>
  </sheetViews>
  <sheetFormatPr defaultColWidth="9.28125" defaultRowHeight="12.75"/>
  <cols>
    <col min="1" max="1" width="0.71875" style="2" customWidth="1"/>
    <col min="2" max="2" width="1.421875" style="2" customWidth="1"/>
    <col min="3" max="4" width="9.28125" style="2" customWidth="1"/>
    <col min="5" max="5" width="10.28125" style="2" customWidth="1"/>
    <col min="6" max="7" width="9.28125" style="2" customWidth="1"/>
    <col min="8" max="8" width="20.7109375" style="2" customWidth="1"/>
    <col min="9" max="9" width="12.421875" style="2" customWidth="1"/>
    <col min="10" max="10" width="18.7109375" style="17" customWidth="1"/>
    <col min="11" max="11" width="18.7109375" style="2" customWidth="1"/>
    <col min="12" max="12" width="18.7109375" style="17" customWidth="1"/>
    <col min="13" max="13" width="18.7109375" style="2" customWidth="1"/>
    <col min="14" max="14" width="9.28125" style="2" customWidth="1"/>
    <col min="15" max="15" width="11.57421875" style="2" bestFit="1" customWidth="1"/>
    <col min="16" max="16384" width="9.28125" style="2" customWidth="1"/>
  </cols>
  <sheetData>
    <row r="1" spans="2:7" ht="15">
      <c r="B1" s="2" t="s">
        <v>138</v>
      </c>
      <c r="E1" s="17"/>
      <c r="F1" s="17"/>
      <c r="G1" s="17"/>
    </row>
    <row r="2" spans="1:13" ht="15">
      <c r="A2" s="83" t="s">
        <v>101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2"/>
      <c r="M2" s="75"/>
    </row>
    <row r="3" spans="1:13" ht="15">
      <c r="A3" s="76"/>
      <c r="B3" s="76"/>
      <c r="C3" s="76"/>
      <c r="D3" s="76"/>
      <c r="E3" s="76"/>
      <c r="F3" s="76"/>
      <c r="G3" s="76"/>
      <c r="H3" s="76"/>
      <c r="I3" s="76"/>
      <c r="J3" s="56"/>
      <c r="K3" s="56"/>
      <c r="L3" s="56"/>
      <c r="M3" s="56"/>
    </row>
    <row r="4" spans="5:14" ht="14.25" customHeight="1">
      <c r="E4" s="17"/>
      <c r="F4" s="17"/>
      <c r="G4" s="17"/>
      <c r="I4" s="18"/>
      <c r="J4" s="81" t="s">
        <v>134</v>
      </c>
      <c r="K4" s="82"/>
      <c r="L4" s="81" t="s">
        <v>126</v>
      </c>
      <c r="M4" s="82"/>
      <c r="N4" s="61"/>
    </row>
    <row r="5" spans="2:14" ht="15">
      <c r="B5" s="19"/>
      <c r="C5" s="20"/>
      <c r="D5" s="20"/>
      <c r="E5" s="20"/>
      <c r="F5" s="20"/>
      <c r="G5" s="20"/>
      <c r="H5" s="20"/>
      <c r="I5" s="20"/>
      <c r="J5" s="21" t="s">
        <v>6</v>
      </c>
      <c r="K5" s="3" t="s">
        <v>9</v>
      </c>
      <c r="L5" s="21" t="s">
        <v>6</v>
      </c>
      <c r="M5" s="3" t="s">
        <v>9</v>
      </c>
      <c r="N5" s="77"/>
    </row>
    <row r="6" spans="2:13" ht="15">
      <c r="B6" s="22" t="s">
        <v>0</v>
      </c>
      <c r="C6" s="23"/>
      <c r="D6" s="23"/>
      <c r="E6" s="23"/>
      <c r="F6" s="23"/>
      <c r="G6" s="23"/>
      <c r="H6" s="23"/>
      <c r="I6" s="24"/>
      <c r="J6" s="25" t="s">
        <v>10</v>
      </c>
      <c r="K6" s="4" t="s">
        <v>5</v>
      </c>
      <c r="L6" s="25" t="s">
        <v>10</v>
      </c>
      <c r="M6" s="4" t="s">
        <v>5</v>
      </c>
    </row>
    <row r="7" spans="2:13" ht="15.75">
      <c r="B7" s="26"/>
      <c r="C7" s="27" t="s">
        <v>133</v>
      </c>
      <c r="D7" s="27"/>
      <c r="E7" s="27"/>
      <c r="F7" s="27"/>
      <c r="G7" s="27"/>
      <c r="H7" s="27"/>
      <c r="I7" s="27"/>
      <c r="J7" s="28">
        <f>J8+J24+J126+J129</f>
        <v>12257000</v>
      </c>
      <c r="K7" s="28">
        <f>K8+K24+K126+K129</f>
        <v>9707926.360000001</v>
      </c>
      <c r="L7" s="28">
        <f>L8+L24+L126+L129</f>
        <v>12318000</v>
      </c>
      <c r="M7" s="28">
        <f>M8+M24+M126+M129</f>
        <v>10233691.76</v>
      </c>
    </row>
    <row r="8" spans="2:13" ht="15.75">
      <c r="B8" s="26"/>
      <c r="C8" s="27" t="s">
        <v>11</v>
      </c>
      <c r="D8" s="27"/>
      <c r="E8" s="27"/>
      <c r="F8" s="27"/>
      <c r="G8" s="27"/>
      <c r="H8" s="27"/>
      <c r="I8" s="27"/>
      <c r="J8" s="28">
        <f>J9+J11+J15+J19+J21</f>
        <v>4145000</v>
      </c>
      <c r="K8" s="28">
        <f>K9+K11+K15+K19+K21</f>
        <v>3728920.74</v>
      </c>
      <c r="L8" s="28">
        <f>L9+L11+L15+L19+L21</f>
        <v>4264200</v>
      </c>
      <c r="M8" s="5">
        <f>M9+M11+M15+M19</f>
        <v>3902264.7199999997</v>
      </c>
    </row>
    <row r="9" spans="2:13" ht="15.75">
      <c r="B9" s="26"/>
      <c r="C9" s="27" t="s">
        <v>12</v>
      </c>
      <c r="D9" s="27"/>
      <c r="E9" s="27"/>
      <c r="F9" s="27"/>
      <c r="G9" s="27"/>
      <c r="H9" s="27"/>
      <c r="I9" s="27"/>
      <c r="J9" s="28">
        <f>J10</f>
        <v>3234000</v>
      </c>
      <c r="K9" s="29">
        <f>K10</f>
        <v>2896283.73</v>
      </c>
      <c r="L9" s="28">
        <f>L10</f>
        <v>3079000</v>
      </c>
      <c r="M9" s="29">
        <f>M10</f>
        <v>2790293.65</v>
      </c>
    </row>
    <row r="10" spans="2:13" ht="15.75">
      <c r="B10" s="26"/>
      <c r="C10" s="30" t="s">
        <v>99</v>
      </c>
      <c r="D10" s="27"/>
      <c r="E10" s="27"/>
      <c r="F10" s="27"/>
      <c r="G10" s="27"/>
      <c r="H10" s="27"/>
      <c r="I10" s="27"/>
      <c r="J10" s="31">
        <v>3234000</v>
      </c>
      <c r="K10" s="32">
        <v>2896283.73</v>
      </c>
      <c r="L10" s="31">
        <v>3079000</v>
      </c>
      <c r="M10" s="32">
        <v>2790293.65</v>
      </c>
    </row>
    <row r="11" spans="2:13" s="33" customFormat="1" ht="15.75">
      <c r="B11" s="26"/>
      <c r="C11" s="27" t="s">
        <v>13</v>
      </c>
      <c r="D11" s="27"/>
      <c r="E11" s="27"/>
      <c r="F11" s="27"/>
      <c r="G11" s="27"/>
      <c r="H11" s="27"/>
      <c r="I11" s="27"/>
      <c r="J11" s="28">
        <f>J12+J13+J14</f>
        <v>879000</v>
      </c>
      <c r="K11" s="34">
        <f>K12+K13+K14</f>
        <v>832637.0100000001</v>
      </c>
      <c r="L11" s="28">
        <f>L12+L13+L14</f>
        <v>834500</v>
      </c>
      <c r="M11" s="34">
        <f>M12+M13+M14</f>
        <v>822085.67</v>
      </c>
    </row>
    <row r="12" spans="2:13" s="33" customFormat="1" ht="15.75">
      <c r="B12" s="26"/>
      <c r="C12" s="30" t="s">
        <v>14</v>
      </c>
      <c r="D12" s="30"/>
      <c r="E12" s="30"/>
      <c r="F12" s="30"/>
      <c r="G12" s="30"/>
      <c r="H12" s="30"/>
      <c r="I12" s="30"/>
      <c r="J12" s="35">
        <v>250000</v>
      </c>
      <c r="K12" s="6">
        <v>208218.8</v>
      </c>
      <c r="L12" s="35">
        <v>219500</v>
      </c>
      <c r="M12" s="6">
        <v>214416.4</v>
      </c>
    </row>
    <row r="13" spans="2:13" ht="15">
      <c r="B13" s="26"/>
      <c r="C13" s="36" t="s">
        <v>15</v>
      </c>
      <c r="D13" s="30"/>
      <c r="E13" s="30"/>
      <c r="F13" s="30"/>
      <c r="G13" s="36"/>
      <c r="H13" s="30"/>
      <c r="I13" s="30"/>
      <c r="J13" s="35">
        <v>599000</v>
      </c>
      <c r="K13" s="6">
        <v>596035.55</v>
      </c>
      <c r="L13" s="35">
        <v>586000</v>
      </c>
      <c r="M13" s="6">
        <v>580087.54</v>
      </c>
    </row>
    <row r="14" spans="2:13" ht="15">
      <c r="B14" s="26"/>
      <c r="C14" s="30" t="s">
        <v>16</v>
      </c>
      <c r="D14" s="30"/>
      <c r="E14" s="30"/>
      <c r="F14" s="30"/>
      <c r="G14" s="30"/>
      <c r="H14" s="30"/>
      <c r="I14" s="30"/>
      <c r="J14" s="35">
        <v>30000</v>
      </c>
      <c r="K14" s="6">
        <v>28382.66</v>
      </c>
      <c r="L14" s="35">
        <v>29000</v>
      </c>
      <c r="M14" s="6">
        <v>27581.73</v>
      </c>
    </row>
    <row r="15" spans="2:13" ht="15.75">
      <c r="B15" s="26"/>
      <c r="C15" s="27" t="s">
        <v>17</v>
      </c>
      <c r="D15" s="27"/>
      <c r="E15" s="27"/>
      <c r="F15" s="27"/>
      <c r="G15" s="27"/>
      <c r="H15" s="27"/>
      <c r="I15" s="27"/>
      <c r="J15" s="34">
        <f>J17+J18+J16</f>
        <v>14000</v>
      </c>
      <c r="K15" s="34">
        <f>K17+K18+K16</f>
        <v>0</v>
      </c>
      <c r="L15" s="34">
        <f>L17+L18+L16</f>
        <v>30700</v>
      </c>
      <c r="M15" s="34">
        <f>M17+M18+M16</f>
        <v>0</v>
      </c>
    </row>
    <row r="16" spans="2:13" ht="15.75">
      <c r="B16" s="26"/>
      <c r="C16" s="30" t="s">
        <v>110</v>
      </c>
      <c r="D16" s="27"/>
      <c r="E16" s="27"/>
      <c r="F16" s="27"/>
      <c r="G16" s="27"/>
      <c r="H16" s="27"/>
      <c r="I16" s="27"/>
      <c r="J16" s="35">
        <v>12000</v>
      </c>
      <c r="K16" s="6">
        <v>0</v>
      </c>
      <c r="L16" s="35">
        <v>12000</v>
      </c>
      <c r="M16" s="6">
        <v>0</v>
      </c>
    </row>
    <row r="17" spans="2:13" s="33" customFormat="1" ht="15.75">
      <c r="B17" s="26"/>
      <c r="C17" s="30" t="s">
        <v>18</v>
      </c>
      <c r="D17" s="30"/>
      <c r="E17" s="30"/>
      <c r="F17" s="30"/>
      <c r="G17" s="30"/>
      <c r="H17" s="30"/>
      <c r="I17" s="30"/>
      <c r="J17" s="35">
        <v>0</v>
      </c>
      <c r="K17" s="6">
        <v>0</v>
      </c>
      <c r="L17" s="35">
        <v>16000</v>
      </c>
      <c r="M17" s="6">
        <v>0</v>
      </c>
    </row>
    <row r="18" spans="2:13" s="33" customFormat="1" ht="15.75">
      <c r="B18" s="26"/>
      <c r="C18" s="30" t="s">
        <v>104</v>
      </c>
      <c r="D18" s="30"/>
      <c r="E18" s="30"/>
      <c r="F18" s="30"/>
      <c r="G18" s="30"/>
      <c r="H18" s="30"/>
      <c r="I18" s="30"/>
      <c r="J18" s="35">
        <v>2000</v>
      </c>
      <c r="K18" s="6">
        <v>0</v>
      </c>
      <c r="L18" s="35">
        <v>2700</v>
      </c>
      <c r="M18" s="6">
        <v>0</v>
      </c>
    </row>
    <row r="19" spans="2:13" s="33" customFormat="1" ht="15.75">
      <c r="B19" s="26"/>
      <c r="C19" s="27" t="s">
        <v>81</v>
      </c>
      <c r="D19" s="27"/>
      <c r="E19" s="27"/>
      <c r="F19" s="27"/>
      <c r="G19" s="27"/>
      <c r="H19" s="27"/>
      <c r="I19" s="27"/>
      <c r="J19" s="34">
        <f>J20</f>
        <v>15000</v>
      </c>
      <c r="K19" s="5">
        <f>K20</f>
        <v>0</v>
      </c>
      <c r="L19" s="34">
        <f>L20</f>
        <v>293000</v>
      </c>
      <c r="M19" s="5">
        <f>M20</f>
        <v>289885.4</v>
      </c>
    </row>
    <row r="20" spans="2:13" s="33" customFormat="1" ht="15.75">
      <c r="B20" s="26"/>
      <c r="C20" s="30" t="s">
        <v>100</v>
      </c>
      <c r="D20" s="30"/>
      <c r="E20" s="30"/>
      <c r="F20" s="30"/>
      <c r="G20" s="30"/>
      <c r="H20" s="30"/>
      <c r="I20" s="30"/>
      <c r="J20" s="35">
        <v>15000</v>
      </c>
      <c r="K20" s="6">
        <v>0</v>
      </c>
      <c r="L20" s="35">
        <v>293000</v>
      </c>
      <c r="M20" s="6">
        <v>289885.4</v>
      </c>
    </row>
    <row r="21" spans="2:13" s="33" customFormat="1" ht="15.75">
      <c r="B21" s="26"/>
      <c r="C21" s="27" t="s">
        <v>120</v>
      </c>
      <c r="D21" s="27"/>
      <c r="E21" s="27"/>
      <c r="F21" s="27"/>
      <c r="G21" s="27"/>
      <c r="H21" s="27"/>
      <c r="I21" s="30"/>
      <c r="J21" s="34">
        <f>J22+J23</f>
        <v>3000</v>
      </c>
      <c r="K21" s="6">
        <v>0</v>
      </c>
      <c r="L21" s="34">
        <f>L22+L23</f>
        <v>27000</v>
      </c>
      <c r="M21" s="6">
        <v>0</v>
      </c>
    </row>
    <row r="22" spans="2:13" s="33" customFormat="1" ht="15.75">
      <c r="B22" s="26"/>
      <c r="C22" s="30" t="s">
        <v>121</v>
      </c>
      <c r="D22" s="30"/>
      <c r="E22" s="30"/>
      <c r="F22" s="30"/>
      <c r="G22" s="30"/>
      <c r="H22" s="30"/>
      <c r="I22" s="30"/>
      <c r="J22" s="35">
        <v>3000</v>
      </c>
      <c r="K22" s="6">
        <v>0</v>
      </c>
      <c r="L22" s="35">
        <v>12000</v>
      </c>
      <c r="M22" s="6">
        <v>0</v>
      </c>
    </row>
    <row r="23" spans="2:13" s="33" customFormat="1" ht="15.75">
      <c r="B23" s="26" t="s">
        <v>122</v>
      </c>
      <c r="C23" s="30" t="s">
        <v>123</v>
      </c>
      <c r="D23" s="30"/>
      <c r="E23" s="30"/>
      <c r="F23" s="30"/>
      <c r="G23" s="30"/>
      <c r="H23" s="30"/>
      <c r="I23" s="30"/>
      <c r="J23" s="35">
        <v>0</v>
      </c>
      <c r="K23" s="6">
        <v>0</v>
      </c>
      <c r="L23" s="35">
        <v>15000</v>
      </c>
      <c r="M23" s="6">
        <v>0</v>
      </c>
    </row>
    <row r="24" spans="2:13" ht="15.75">
      <c r="B24" s="26"/>
      <c r="C24" s="27" t="s">
        <v>131</v>
      </c>
      <c r="D24" s="27"/>
      <c r="E24" s="27"/>
      <c r="F24" s="27"/>
      <c r="G24" s="27"/>
      <c r="H24" s="27"/>
      <c r="I24" s="27"/>
      <c r="J24" s="34">
        <f>J25+J52</f>
        <v>5077000</v>
      </c>
      <c r="K24" s="34">
        <f>K25+K52</f>
        <v>3395587.5700000003</v>
      </c>
      <c r="L24" s="34">
        <f>L25+L52</f>
        <v>4968100</v>
      </c>
      <c r="M24" s="34">
        <f>M25+M52</f>
        <v>3737174.2300000004</v>
      </c>
    </row>
    <row r="25" spans="2:13" s="33" customFormat="1" ht="15.75">
      <c r="B25" s="26"/>
      <c r="C25" s="27" t="s">
        <v>22</v>
      </c>
      <c r="D25" s="27"/>
      <c r="E25" s="27"/>
      <c r="F25" s="27"/>
      <c r="G25" s="37"/>
      <c r="H25" s="27"/>
      <c r="I25" s="27"/>
      <c r="J25" s="34">
        <f>J26+J27+J28+J29+J30+J31+J32+J33+J34+J35+J37+J38+J39+J36</f>
        <v>285000</v>
      </c>
      <c r="K25" s="5">
        <f>K26+K27+K28+K29+K30+K32+K31+K33+K34+K35+K37+K38+K39+K36</f>
        <v>106119.54000000001</v>
      </c>
      <c r="L25" s="34">
        <f>L26+L27+L28+L29+L30+L31+L32+L33+L34+L35+L37+L38+L39+L36</f>
        <v>375100</v>
      </c>
      <c r="M25" s="34">
        <f>M26+M27+M28+M29+M30+M31+M32+M33+M34+M35+M37+M38+M39+M36</f>
        <v>140310.98</v>
      </c>
    </row>
    <row r="26" spans="2:13" ht="15">
      <c r="B26" s="26"/>
      <c r="C26" s="30" t="s">
        <v>23</v>
      </c>
      <c r="D26" s="30"/>
      <c r="E26" s="30"/>
      <c r="F26" s="30"/>
      <c r="G26" s="38"/>
      <c r="H26" s="30"/>
      <c r="I26" s="30"/>
      <c r="J26" s="35">
        <v>10000</v>
      </c>
      <c r="K26" s="6">
        <v>4538.9</v>
      </c>
      <c r="L26" s="35">
        <v>11000</v>
      </c>
      <c r="M26" s="6">
        <f>9748+288</f>
        <v>10036</v>
      </c>
    </row>
    <row r="27" spans="2:13" ht="15">
      <c r="B27" s="26"/>
      <c r="C27" s="30" t="s">
        <v>24</v>
      </c>
      <c r="D27" s="30"/>
      <c r="E27" s="30"/>
      <c r="F27" s="30"/>
      <c r="G27" s="38"/>
      <c r="H27" s="30"/>
      <c r="I27" s="30"/>
      <c r="J27" s="35">
        <v>5000</v>
      </c>
      <c r="K27" s="6">
        <v>0</v>
      </c>
      <c r="L27" s="35">
        <v>19000</v>
      </c>
      <c r="M27" s="6">
        <v>1647.35</v>
      </c>
    </row>
    <row r="28" spans="2:13" ht="15">
      <c r="B28" s="26"/>
      <c r="C28" s="30" t="s">
        <v>25</v>
      </c>
      <c r="D28" s="30"/>
      <c r="E28" s="30"/>
      <c r="F28" s="30"/>
      <c r="G28" s="38"/>
      <c r="H28" s="30"/>
      <c r="I28" s="30"/>
      <c r="J28" s="35">
        <v>10000</v>
      </c>
      <c r="K28" s="6">
        <v>5077.3</v>
      </c>
      <c r="L28" s="35">
        <v>38000</v>
      </c>
      <c r="M28" s="6">
        <v>4397.55</v>
      </c>
    </row>
    <row r="29" spans="2:13" ht="15">
      <c r="B29" s="26"/>
      <c r="C29" s="30" t="s">
        <v>105</v>
      </c>
      <c r="D29" s="30"/>
      <c r="E29" s="30"/>
      <c r="F29" s="30"/>
      <c r="G29" s="38"/>
      <c r="H29" s="30"/>
      <c r="I29" s="30"/>
      <c r="J29" s="31">
        <v>20000</v>
      </c>
      <c r="K29" s="6">
        <v>1998.39</v>
      </c>
      <c r="L29" s="31">
        <v>27000</v>
      </c>
      <c r="M29" s="6">
        <v>2831.6</v>
      </c>
    </row>
    <row r="30" spans="2:13" ht="15">
      <c r="B30" s="26"/>
      <c r="C30" s="30" t="s">
        <v>26</v>
      </c>
      <c r="D30" s="30"/>
      <c r="E30" s="30"/>
      <c r="F30" s="30"/>
      <c r="G30" s="38"/>
      <c r="H30" s="30"/>
      <c r="I30" s="30"/>
      <c r="J30" s="31">
        <v>12000</v>
      </c>
      <c r="K30" s="6">
        <v>0</v>
      </c>
      <c r="L30" s="31">
        <v>14000</v>
      </c>
      <c r="M30" s="6">
        <v>0</v>
      </c>
    </row>
    <row r="31" spans="2:13" s="33" customFormat="1" ht="15.75">
      <c r="B31" s="39"/>
      <c r="C31" s="30" t="s">
        <v>27</v>
      </c>
      <c r="D31" s="27"/>
      <c r="E31" s="27"/>
      <c r="F31" s="27"/>
      <c r="G31" s="37"/>
      <c r="H31" s="27"/>
      <c r="I31" s="27"/>
      <c r="J31" s="31">
        <v>15000</v>
      </c>
      <c r="K31" s="6">
        <v>3025.27</v>
      </c>
      <c r="L31" s="31">
        <v>15000</v>
      </c>
      <c r="M31" s="6">
        <v>6507</v>
      </c>
    </row>
    <row r="32" spans="2:13" ht="15">
      <c r="B32" s="26"/>
      <c r="C32" s="30" t="s">
        <v>28</v>
      </c>
      <c r="D32" s="30"/>
      <c r="E32" s="30"/>
      <c r="F32" s="30"/>
      <c r="G32" s="38"/>
      <c r="H32" s="40"/>
      <c r="I32" s="30"/>
      <c r="J32" s="35">
        <v>40000</v>
      </c>
      <c r="K32" s="6">
        <v>9495.86</v>
      </c>
      <c r="L32" s="35">
        <v>40000</v>
      </c>
      <c r="M32" s="6">
        <v>12148.8</v>
      </c>
    </row>
    <row r="33" spans="2:13" ht="15">
      <c r="B33" s="26"/>
      <c r="C33" s="30" t="s">
        <v>29</v>
      </c>
      <c r="D33" s="30"/>
      <c r="E33" s="30"/>
      <c r="F33" s="30"/>
      <c r="G33" s="38"/>
      <c r="H33" s="40"/>
      <c r="I33" s="30"/>
      <c r="J33" s="35">
        <v>10000</v>
      </c>
      <c r="K33" s="6">
        <v>1240.94</v>
      </c>
      <c r="L33" s="35">
        <v>10000</v>
      </c>
      <c r="M33" s="6">
        <v>412.77</v>
      </c>
    </row>
    <row r="34" spans="2:13" ht="15">
      <c r="B34" s="26"/>
      <c r="C34" s="30" t="s">
        <v>30</v>
      </c>
      <c r="D34" s="30"/>
      <c r="E34" s="30"/>
      <c r="F34" s="30"/>
      <c r="G34" s="38"/>
      <c r="H34" s="40"/>
      <c r="I34" s="30"/>
      <c r="J34" s="35">
        <v>28000</v>
      </c>
      <c r="K34" s="6">
        <v>19665.99</v>
      </c>
      <c r="L34" s="35">
        <v>13500</v>
      </c>
      <c r="M34" s="6">
        <v>3031.32</v>
      </c>
    </row>
    <row r="35" spans="2:13" ht="15">
      <c r="B35" s="26"/>
      <c r="C35" s="30" t="s">
        <v>31</v>
      </c>
      <c r="D35" s="30"/>
      <c r="E35" s="30"/>
      <c r="F35" s="30"/>
      <c r="G35" s="38"/>
      <c r="H35" s="40"/>
      <c r="I35" s="30"/>
      <c r="J35" s="35">
        <v>30000</v>
      </c>
      <c r="K35" s="6">
        <v>22525.92</v>
      </c>
      <c r="L35" s="35">
        <v>35000</v>
      </c>
      <c r="M35" s="6">
        <v>23103.75</v>
      </c>
    </row>
    <row r="36" spans="2:13" ht="15">
      <c r="B36" s="26"/>
      <c r="C36" s="30" t="s">
        <v>109</v>
      </c>
      <c r="D36" s="30"/>
      <c r="E36" s="30"/>
      <c r="F36" s="30"/>
      <c r="G36" s="38"/>
      <c r="H36" s="40"/>
      <c r="I36" s="30"/>
      <c r="J36" s="35">
        <v>20000</v>
      </c>
      <c r="K36" s="6">
        <v>15369.38</v>
      </c>
      <c r="L36" s="35">
        <v>66500</v>
      </c>
      <c r="M36" s="6">
        <v>33856.66</v>
      </c>
    </row>
    <row r="37" spans="2:13" ht="15">
      <c r="B37" s="26"/>
      <c r="C37" s="30" t="s">
        <v>32</v>
      </c>
      <c r="D37" s="30"/>
      <c r="E37" s="30"/>
      <c r="F37" s="30"/>
      <c r="G37" s="30"/>
      <c r="H37" s="40"/>
      <c r="I37" s="30"/>
      <c r="J37" s="35">
        <f>50000-30000</f>
        <v>20000</v>
      </c>
      <c r="K37" s="6">
        <v>0</v>
      </c>
      <c r="L37" s="35">
        <v>13300</v>
      </c>
      <c r="M37" s="6">
        <v>0</v>
      </c>
    </row>
    <row r="38" spans="2:13" ht="15">
      <c r="B38" s="26"/>
      <c r="C38" s="30" t="s">
        <v>33</v>
      </c>
      <c r="D38" s="30"/>
      <c r="E38" s="30"/>
      <c r="F38" s="30"/>
      <c r="G38" s="30"/>
      <c r="H38" s="40"/>
      <c r="I38" s="30"/>
      <c r="J38" s="35">
        <v>30000</v>
      </c>
      <c r="K38" s="6">
        <v>15545.31</v>
      </c>
      <c r="L38" s="35">
        <v>27800</v>
      </c>
      <c r="M38" s="6">
        <v>8687.72</v>
      </c>
    </row>
    <row r="39" spans="2:13" ht="15">
      <c r="B39" s="26"/>
      <c r="C39" s="30" t="s">
        <v>1</v>
      </c>
      <c r="D39" s="30"/>
      <c r="E39" s="30"/>
      <c r="F39" s="30"/>
      <c r="G39" s="30"/>
      <c r="H39" s="40"/>
      <c r="I39" s="30"/>
      <c r="J39" s="35">
        <v>35000</v>
      </c>
      <c r="K39" s="6">
        <v>7636.28</v>
      </c>
      <c r="L39" s="35">
        <v>45000</v>
      </c>
      <c r="M39" s="6">
        <v>33650.46</v>
      </c>
    </row>
    <row r="40" spans="2:13" ht="15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</row>
    <row r="41" s="78" customFormat="1" ht="12.75"/>
    <row r="42" spans="3:12" ht="15">
      <c r="C42" s="83" t="s">
        <v>96</v>
      </c>
      <c r="D42" s="83"/>
      <c r="E42" s="83"/>
      <c r="H42" s="2" t="s">
        <v>116</v>
      </c>
      <c r="J42" s="2"/>
      <c r="K42" s="2" t="s">
        <v>8</v>
      </c>
      <c r="L42" s="2"/>
    </row>
    <row r="43" spans="3:12" ht="15">
      <c r="C43" s="83" t="s">
        <v>97</v>
      </c>
      <c r="D43" s="83"/>
      <c r="E43" s="83"/>
      <c r="H43" s="2" t="s">
        <v>103</v>
      </c>
      <c r="J43" s="2"/>
      <c r="K43" s="2" t="s">
        <v>98</v>
      </c>
      <c r="L43" s="2"/>
    </row>
    <row r="44" spans="3:12" ht="15">
      <c r="C44" s="83" t="s">
        <v>136</v>
      </c>
      <c r="D44" s="83"/>
      <c r="E44" s="83"/>
      <c r="H44" s="2" t="s">
        <v>137</v>
      </c>
      <c r="J44" s="2"/>
      <c r="K44" s="2" t="s">
        <v>139</v>
      </c>
      <c r="L44" s="2"/>
    </row>
    <row r="45" spans="3:12" ht="15">
      <c r="C45" s="83" t="s">
        <v>142</v>
      </c>
      <c r="D45" s="83"/>
      <c r="E45" s="83"/>
      <c r="H45" s="2" t="s">
        <v>141</v>
      </c>
      <c r="J45" s="2"/>
      <c r="K45" s="2" t="s">
        <v>140</v>
      </c>
      <c r="L45" s="2"/>
    </row>
    <row r="46" spans="2:7" ht="15">
      <c r="B46" s="2" t="s">
        <v>138</v>
      </c>
      <c r="E46" s="17"/>
      <c r="F46" s="17"/>
      <c r="G46" s="17"/>
    </row>
    <row r="47" spans="1:12" ht="15">
      <c r="A47" s="83" t="s">
        <v>101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2"/>
    </row>
    <row r="48" spans="1:13" ht="1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5:14" ht="14.25" customHeight="1">
      <c r="E49" s="17"/>
      <c r="F49" s="17"/>
      <c r="G49" s="17"/>
      <c r="I49" s="18"/>
      <c r="J49" s="81" t="str">
        <f>J4</f>
        <v>2020</v>
      </c>
      <c r="K49" s="82"/>
      <c r="L49" s="81" t="str">
        <f>L4</f>
        <v>2019</v>
      </c>
      <c r="M49" s="82"/>
      <c r="N49" s="61"/>
    </row>
    <row r="50" spans="2:14" ht="15">
      <c r="B50" s="19"/>
      <c r="C50" s="20"/>
      <c r="D50" s="20"/>
      <c r="E50" s="20"/>
      <c r="F50" s="20"/>
      <c r="G50" s="20"/>
      <c r="H50" s="20"/>
      <c r="I50" s="20"/>
      <c r="J50" s="21" t="s">
        <v>6</v>
      </c>
      <c r="K50" s="3" t="s">
        <v>9</v>
      </c>
      <c r="L50" s="21" t="s">
        <v>6</v>
      </c>
      <c r="M50" s="3" t="s">
        <v>9</v>
      </c>
      <c r="N50" s="61"/>
    </row>
    <row r="51" spans="2:13" ht="15">
      <c r="B51" s="22" t="s">
        <v>0</v>
      </c>
      <c r="C51" s="23"/>
      <c r="D51" s="23"/>
      <c r="E51" s="23"/>
      <c r="F51" s="23"/>
      <c r="G51" s="23"/>
      <c r="H51" s="23"/>
      <c r="I51" s="24"/>
      <c r="J51" s="25" t="s">
        <v>10</v>
      </c>
      <c r="K51" s="4" t="s">
        <v>5</v>
      </c>
      <c r="L51" s="25" t="s">
        <v>10</v>
      </c>
      <c r="M51" s="4" t="s">
        <v>5</v>
      </c>
    </row>
    <row r="52" spans="2:14" ht="15.75">
      <c r="B52" s="22"/>
      <c r="C52" s="41" t="s">
        <v>132</v>
      </c>
      <c r="D52" s="23"/>
      <c r="E52" s="23"/>
      <c r="F52" s="23"/>
      <c r="G52" s="23"/>
      <c r="H52" s="23"/>
      <c r="I52" s="23"/>
      <c r="J52" s="66">
        <f>J53+J63+J107+J109+J112+J115+J117+J119+J124</f>
        <v>4792000</v>
      </c>
      <c r="K52" s="66">
        <f>K53+K63+K107+K109+K112+K115+K117+K119+K124</f>
        <v>3289468.0300000003</v>
      </c>
      <c r="L52" s="66">
        <f>L53+L63+L107+L109+L112+L115+L117+L119+L124</f>
        <v>4593000</v>
      </c>
      <c r="M52" s="66">
        <f>M53+M63+M107+M109+M112+M115+M117+M119+M124</f>
        <v>3596863.2500000005</v>
      </c>
      <c r="N52" s="61"/>
    </row>
    <row r="53" spans="2:15" ht="15.75">
      <c r="B53" s="26"/>
      <c r="C53" s="27" t="s">
        <v>40</v>
      </c>
      <c r="D53" s="27"/>
      <c r="E53" s="27"/>
      <c r="F53" s="27"/>
      <c r="G53" s="27"/>
      <c r="H53" s="42"/>
      <c r="I53" s="27"/>
      <c r="J53" s="34">
        <f>J54+J55+J56+J57+J58+J59+J60+J61+J62</f>
        <v>1059500</v>
      </c>
      <c r="K53" s="5">
        <f>K54+K55+K56+K57+K58+K59+K60+K61+K62</f>
        <v>481684.1</v>
      </c>
      <c r="L53" s="34">
        <f>L54+L55+L56+L57+L58+L59+L60+L61+L62</f>
        <v>1096500</v>
      </c>
      <c r="M53" s="34">
        <f>M54+M55+M56+M57+M58+M59+M60+M61+M62</f>
        <v>769270.39</v>
      </c>
      <c r="O53" s="75"/>
    </row>
    <row r="54" spans="2:13" ht="15" customHeight="1">
      <c r="B54" s="26"/>
      <c r="C54" s="30" t="s">
        <v>111</v>
      </c>
      <c r="D54" s="30"/>
      <c r="E54" s="30"/>
      <c r="F54" s="30"/>
      <c r="G54" s="30"/>
      <c r="H54" s="40"/>
      <c r="I54" s="30"/>
      <c r="J54" s="35">
        <v>485000</v>
      </c>
      <c r="K54" s="6">
        <v>175305.82</v>
      </c>
      <c r="L54" s="35">
        <v>417000</v>
      </c>
      <c r="M54" s="6">
        <v>358352.35</v>
      </c>
    </row>
    <row r="55" spans="2:13" ht="15" customHeight="1">
      <c r="B55" s="26"/>
      <c r="C55" s="30" t="s">
        <v>41</v>
      </c>
      <c r="D55" s="30"/>
      <c r="E55" s="30"/>
      <c r="F55" s="30"/>
      <c r="G55" s="30"/>
      <c r="H55" s="40"/>
      <c r="I55" s="30"/>
      <c r="J55" s="35">
        <v>6000</v>
      </c>
      <c r="K55" s="6">
        <v>1200</v>
      </c>
      <c r="L55" s="35">
        <v>6000</v>
      </c>
      <c r="M55" s="6">
        <v>0</v>
      </c>
    </row>
    <row r="56" spans="2:13" ht="15" customHeight="1">
      <c r="B56" s="26"/>
      <c r="C56" s="36" t="s">
        <v>42</v>
      </c>
      <c r="D56" s="36"/>
      <c r="E56" s="36"/>
      <c r="F56" s="36"/>
      <c r="G56" s="36"/>
      <c r="H56" s="36"/>
      <c r="I56" s="30"/>
      <c r="J56" s="35">
        <v>10000</v>
      </c>
      <c r="K56" s="6">
        <v>0</v>
      </c>
      <c r="L56" s="35">
        <v>10000</v>
      </c>
      <c r="M56" s="6">
        <v>450</v>
      </c>
    </row>
    <row r="57" spans="2:13" s="33" customFormat="1" ht="15.75" customHeight="1">
      <c r="B57" s="43"/>
      <c r="C57" s="44" t="s">
        <v>43</v>
      </c>
      <c r="D57" s="70"/>
      <c r="E57" s="70"/>
      <c r="F57" s="70"/>
      <c r="G57" s="70"/>
      <c r="H57" s="70"/>
      <c r="I57" s="79"/>
      <c r="J57" s="45">
        <v>20000</v>
      </c>
      <c r="K57" s="46">
        <v>15265</v>
      </c>
      <c r="L57" s="45">
        <v>10000</v>
      </c>
      <c r="M57" s="46">
        <v>600</v>
      </c>
    </row>
    <row r="58" spans="2:13" ht="15" customHeight="1">
      <c r="B58" s="26"/>
      <c r="C58" s="30" t="s">
        <v>44</v>
      </c>
      <c r="D58" s="30"/>
      <c r="E58" s="30"/>
      <c r="F58" s="30"/>
      <c r="G58" s="30"/>
      <c r="H58" s="30"/>
      <c r="I58" s="47"/>
      <c r="J58" s="31">
        <v>8000</v>
      </c>
      <c r="K58" s="48">
        <v>1350</v>
      </c>
      <c r="L58" s="31">
        <v>8000</v>
      </c>
      <c r="M58" s="48">
        <v>1400</v>
      </c>
    </row>
    <row r="59" spans="2:13" ht="15" customHeight="1">
      <c r="B59" s="26"/>
      <c r="C59" s="30" t="s">
        <v>45</v>
      </c>
      <c r="D59" s="30"/>
      <c r="E59" s="30"/>
      <c r="F59" s="30"/>
      <c r="G59" s="30"/>
      <c r="H59" s="30"/>
      <c r="I59" s="47"/>
      <c r="J59" s="31">
        <v>450000</v>
      </c>
      <c r="K59" s="7">
        <v>269964.24</v>
      </c>
      <c r="L59" s="31">
        <v>545000</v>
      </c>
      <c r="M59" s="7">
        <v>366312.87</v>
      </c>
    </row>
    <row r="60" spans="2:13" ht="15" customHeight="1">
      <c r="B60" s="26"/>
      <c r="C60" s="30" t="s">
        <v>112</v>
      </c>
      <c r="D60" s="30"/>
      <c r="E60" s="30"/>
      <c r="F60" s="30"/>
      <c r="G60" s="30"/>
      <c r="H60" s="30"/>
      <c r="I60" s="47"/>
      <c r="J60" s="31">
        <v>70000</v>
      </c>
      <c r="K60" s="7">
        <v>18599.04</v>
      </c>
      <c r="L60" s="31">
        <v>80000</v>
      </c>
      <c r="M60" s="7">
        <v>40605.17</v>
      </c>
    </row>
    <row r="61" spans="2:13" ht="15" customHeight="1">
      <c r="B61" s="26"/>
      <c r="C61" s="30" t="s">
        <v>113</v>
      </c>
      <c r="D61" s="30"/>
      <c r="E61" s="30"/>
      <c r="F61" s="30"/>
      <c r="G61" s="30"/>
      <c r="H61" s="30"/>
      <c r="I61" s="47"/>
      <c r="J61" s="31">
        <v>0</v>
      </c>
      <c r="K61" s="7">
        <v>0</v>
      </c>
      <c r="L61" s="31">
        <v>10000</v>
      </c>
      <c r="M61" s="7">
        <v>0</v>
      </c>
    </row>
    <row r="62" spans="2:13" ht="15" customHeight="1">
      <c r="B62" s="26"/>
      <c r="C62" s="30" t="s">
        <v>46</v>
      </c>
      <c r="D62" s="30"/>
      <c r="E62" s="30"/>
      <c r="F62" s="30"/>
      <c r="G62" s="30"/>
      <c r="H62" s="30"/>
      <c r="I62" s="47"/>
      <c r="J62" s="35">
        <v>10500</v>
      </c>
      <c r="K62" s="1">
        <v>0</v>
      </c>
      <c r="L62" s="35">
        <v>10500</v>
      </c>
      <c r="M62" s="1">
        <v>1550</v>
      </c>
    </row>
    <row r="63" spans="1:15" s="33" customFormat="1" ht="15.75">
      <c r="A63" s="49"/>
      <c r="B63" s="39"/>
      <c r="C63" s="27" t="s">
        <v>49</v>
      </c>
      <c r="D63" s="27"/>
      <c r="E63" s="27"/>
      <c r="F63" s="27"/>
      <c r="G63" s="27"/>
      <c r="H63" s="37"/>
      <c r="I63" s="50"/>
      <c r="J63" s="28">
        <f>J64+J65+J66+J67+J69+J70+J71+J72+J73+J74+J75+J76+J77+J78+J79+J94+J95+J96+J104+J105+J106+J98+J99+J102+J68+J100+J101</f>
        <v>1427500</v>
      </c>
      <c r="K63" s="8">
        <f>K64+K65+K66+K67+K69+K70+K71+K72+K73+K74+K75+K76+K77+K78+K79+K94+K95+K96+K98+K99+K102+K105+K106+K68+K100+K101+K104</f>
        <v>977427.1499999999</v>
      </c>
      <c r="L63" s="8">
        <f>L64+L65+L66+L67+L69+L70+L71+L72+L73+L74+L75+L76+L77+L78+L79+L94+L95+L96+L98+L99+L102+L105+L106+L68+L100+L101+L104</f>
        <v>1465900</v>
      </c>
      <c r="M63" s="8">
        <f>M64+M65+M66+M67+M69+M70+M71+M72+M73+M74+M75+M76+M77+M78+M79+M94+M95+M96+M98+M99+M102+M105+M106+M68+M100+M101+M104</f>
        <v>939782.0499999997</v>
      </c>
      <c r="O63" s="80"/>
    </row>
    <row r="64" spans="1:13" s="33" customFormat="1" ht="15.75">
      <c r="A64" s="49"/>
      <c r="B64" s="39"/>
      <c r="C64" s="30" t="s">
        <v>50</v>
      </c>
      <c r="D64" s="27"/>
      <c r="E64" s="27"/>
      <c r="F64" s="27"/>
      <c r="G64" s="27"/>
      <c r="H64" s="37"/>
      <c r="I64" s="50"/>
      <c r="J64" s="31">
        <v>10000</v>
      </c>
      <c r="K64" s="1">
        <v>8803.88</v>
      </c>
      <c r="L64" s="31">
        <v>11000</v>
      </c>
      <c r="M64" s="1">
        <v>8103.05</v>
      </c>
    </row>
    <row r="65" spans="1:13" s="33" customFormat="1" ht="15.75">
      <c r="A65" s="49"/>
      <c r="B65" s="39"/>
      <c r="C65" s="30" t="s">
        <v>51</v>
      </c>
      <c r="D65" s="27"/>
      <c r="E65" s="27"/>
      <c r="F65" s="27"/>
      <c r="G65" s="27"/>
      <c r="H65" s="37"/>
      <c r="I65" s="50"/>
      <c r="J65" s="31">
        <v>206000</v>
      </c>
      <c r="K65" s="1">
        <v>173344.92</v>
      </c>
      <c r="L65" s="31">
        <v>147000</v>
      </c>
      <c r="M65" s="1">
        <f>144877.86-288</f>
        <v>144589.86</v>
      </c>
    </row>
    <row r="66" spans="1:13" s="33" customFormat="1" ht="15.75">
      <c r="A66" s="49"/>
      <c r="B66" s="39"/>
      <c r="C66" s="30" t="s">
        <v>52</v>
      </c>
      <c r="D66" s="27"/>
      <c r="E66" s="27"/>
      <c r="F66" s="27"/>
      <c r="G66" s="27"/>
      <c r="H66" s="37"/>
      <c r="I66" s="50"/>
      <c r="J66" s="31">
        <v>73400</v>
      </c>
      <c r="K66" s="1">
        <v>53070.04</v>
      </c>
      <c r="L66" s="31">
        <v>80000</v>
      </c>
      <c r="M66" s="1">
        <v>51590</v>
      </c>
    </row>
    <row r="67" spans="1:13" s="33" customFormat="1" ht="15.75">
      <c r="A67" s="49"/>
      <c r="B67" s="39"/>
      <c r="C67" s="30" t="s">
        <v>53</v>
      </c>
      <c r="D67" s="27"/>
      <c r="E67" s="27"/>
      <c r="F67" s="27"/>
      <c r="G67" s="27"/>
      <c r="H67" s="37"/>
      <c r="I67" s="50"/>
      <c r="J67" s="31">
        <v>30000</v>
      </c>
      <c r="K67" s="1">
        <v>14865</v>
      </c>
      <c r="L67" s="31">
        <v>27000</v>
      </c>
      <c r="M67" s="1">
        <v>10670</v>
      </c>
    </row>
    <row r="68" spans="1:13" s="33" customFormat="1" ht="15.75">
      <c r="A68" s="49"/>
      <c r="B68" s="39"/>
      <c r="C68" s="30" t="s">
        <v>42</v>
      </c>
      <c r="D68" s="27"/>
      <c r="E68" s="27"/>
      <c r="F68" s="27"/>
      <c r="G68" s="27"/>
      <c r="H68" s="37"/>
      <c r="I68" s="50"/>
      <c r="J68" s="31">
        <v>30000</v>
      </c>
      <c r="K68" s="1">
        <v>3371</v>
      </c>
      <c r="L68" s="31">
        <v>30000</v>
      </c>
      <c r="M68" s="1">
        <v>5833.9</v>
      </c>
    </row>
    <row r="69" spans="1:13" s="33" customFormat="1" ht="15.75">
      <c r="A69" s="49"/>
      <c r="B69" s="39"/>
      <c r="C69" s="30" t="s">
        <v>54</v>
      </c>
      <c r="D69" s="27"/>
      <c r="E69" s="27"/>
      <c r="F69" s="27"/>
      <c r="G69" s="27"/>
      <c r="H69" s="37"/>
      <c r="I69" s="50"/>
      <c r="J69" s="31">
        <v>25000</v>
      </c>
      <c r="K69" s="1">
        <v>8825.12</v>
      </c>
      <c r="L69" s="31">
        <v>11000</v>
      </c>
      <c r="M69" s="1">
        <v>9090.8</v>
      </c>
    </row>
    <row r="70" spans="1:13" s="33" customFormat="1" ht="15.75">
      <c r="A70" s="49"/>
      <c r="B70" s="39"/>
      <c r="C70" s="30" t="s">
        <v>55</v>
      </c>
      <c r="D70" s="27"/>
      <c r="E70" s="27"/>
      <c r="F70" s="27"/>
      <c r="G70" s="27"/>
      <c r="H70" s="37"/>
      <c r="I70" s="50"/>
      <c r="J70" s="31">
        <v>0</v>
      </c>
      <c r="K70" s="1">
        <v>0</v>
      </c>
      <c r="L70" s="31">
        <v>24200</v>
      </c>
      <c r="M70" s="1">
        <v>23461.24</v>
      </c>
    </row>
    <row r="71" spans="1:13" s="33" customFormat="1" ht="15.75">
      <c r="A71" s="49"/>
      <c r="B71" s="39"/>
      <c r="C71" s="30" t="s">
        <v>56</v>
      </c>
      <c r="D71" s="27"/>
      <c r="E71" s="27"/>
      <c r="F71" s="27"/>
      <c r="G71" s="27"/>
      <c r="H71" s="37"/>
      <c r="I71" s="50"/>
      <c r="J71" s="31">
        <v>35000</v>
      </c>
      <c r="K71" s="1">
        <v>27007.79</v>
      </c>
      <c r="L71" s="31">
        <v>44000</v>
      </c>
      <c r="M71" s="1">
        <f>33583.97+0.16</f>
        <v>33584.130000000005</v>
      </c>
    </row>
    <row r="72" spans="1:13" s="33" customFormat="1" ht="15.75">
      <c r="A72" s="49"/>
      <c r="B72" s="39"/>
      <c r="C72" s="30" t="s">
        <v>57</v>
      </c>
      <c r="D72" s="27"/>
      <c r="E72" s="27"/>
      <c r="F72" s="27"/>
      <c r="G72" s="27"/>
      <c r="H72" s="37"/>
      <c r="I72" s="50"/>
      <c r="J72" s="31">
        <v>10000</v>
      </c>
      <c r="K72" s="1">
        <v>997</v>
      </c>
      <c r="L72" s="31">
        <v>11000</v>
      </c>
      <c r="M72" s="1">
        <v>1538.05</v>
      </c>
    </row>
    <row r="73" spans="1:13" s="33" customFormat="1" ht="15.75">
      <c r="A73" s="49"/>
      <c r="B73" s="39"/>
      <c r="C73" s="30" t="s">
        <v>58</v>
      </c>
      <c r="D73" s="27"/>
      <c r="E73" s="27"/>
      <c r="F73" s="27"/>
      <c r="G73" s="27"/>
      <c r="H73" s="37"/>
      <c r="I73" s="50"/>
      <c r="J73" s="31">
        <v>280000</v>
      </c>
      <c r="K73" s="1">
        <v>234957.27</v>
      </c>
      <c r="L73" s="31">
        <v>170000</v>
      </c>
      <c r="M73" s="1">
        <v>158889.86</v>
      </c>
    </row>
    <row r="74" spans="1:13" s="33" customFormat="1" ht="15.75">
      <c r="A74" s="49"/>
      <c r="B74" s="39"/>
      <c r="C74" s="30" t="s">
        <v>59</v>
      </c>
      <c r="D74" s="27"/>
      <c r="E74" s="27"/>
      <c r="F74" s="27"/>
      <c r="G74" s="27"/>
      <c r="H74" s="37"/>
      <c r="I74" s="50"/>
      <c r="J74" s="31">
        <v>0</v>
      </c>
      <c r="K74" s="1">
        <v>0</v>
      </c>
      <c r="L74" s="31">
        <v>22000</v>
      </c>
      <c r="M74" s="1">
        <v>2000</v>
      </c>
    </row>
    <row r="75" spans="1:13" s="33" customFormat="1" ht="15.75">
      <c r="A75" s="49"/>
      <c r="B75" s="39"/>
      <c r="C75" s="30" t="s">
        <v>60</v>
      </c>
      <c r="D75" s="27"/>
      <c r="E75" s="27"/>
      <c r="F75" s="27"/>
      <c r="G75" s="27"/>
      <c r="H75" s="37"/>
      <c r="I75" s="50"/>
      <c r="J75" s="31">
        <v>200000</v>
      </c>
      <c r="K75" s="1">
        <v>170692.67</v>
      </c>
      <c r="L75" s="31">
        <v>200000</v>
      </c>
      <c r="M75" s="1">
        <v>177696.63</v>
      </c>
    </row>
    <row r="76" spans="1:13" s="33" customFormat="1" ht="15.75">
      <c r="A76" s="49"/>
      <c r="B76" s="39"/>
      <c r="C76" s="30" t="s">
        <v>61</v>
      </c>
      <c r="D76" s="27"/>
      <c r="E76" s="27"/>
      <c r="F76" s="27"/>
      <c r="G76" s="27"/>
      <c r="H76" s="37"/>
      <c r="I76" s="50"/>
      <c r="J76" s="31">
        <v>6000</v>
      </c>
      <c r="K76" s="1">
        <v>5071.44</v>
      </c>
      <c r="L76" s="31">
        <v>6000</v>
      </c>
      <c r="M76" s="1">
        <v>3950.34</v>
      </c>
    </row>
    <row r="77" spans="1:13" s="33" customFormat="1" ht="15.75">
      <c r="A77" s="49"/>
      <c r="B77" s="39"/>
      <c r="C77" s="30" t="s">
        <v>62</v>
      </c>
      <c r="D77" s="27"/>
      <c r="E77" s="27"/>
      <c r="F77" s="27"/>
      <c r="G77" s="27"/>
      <c r="H77" s="37"/>
      <c r="I77" s="50"/>
      <c r="J77" s="31">
        <v>80000</v>
      </c>
      <c r="K77" s="1">
        <v>45821.17</v>
      </c>
      <c r="L77" s="31">
        <v>128000</v>
      </c>
      <c r="M77" s="1">
        <v>64713.72</v>
      </c>
    </row>
    <row r="78" spans="1:13" ht="15">
      <c r="A78" s="15"/>
      <c r="B78" s="26"/>
      <c r="C78" s="30" t="s">
        <v>63</v>
      </c>
      <c r="D78" s="30"/>
      <c r="E78" s="30"/>
      <c r="F78" s="30"/>
      <c r="G78" s="30"/>
      <c r="H78" s="38"/>
      <c r="I78" s="51"/>
      <c r="J78" s="31">
        <v>40000</v>
      </c>
      <c r="K78" s="1">
        <v>29867.46</v>
      </c>
      <c r="L78" s="31">
        <v>51000</v>
      </c>
      <c r="M78" s="1">
        <v>28810.85</v>
      </c>
    </row>
    <row r="79" spans="1:13" ht="15">
      <c r="A79" s="15"/>
      <c r="B79" s="26"/>
      <c r="C79" s="30" t="s">
        <v>64</v>
      </c>
      <c r="D79" s="30"/>
      <c r="E79" s="30"/>
      <c r="F79" s="30"/>
      <c r="G79" s="30"/>
      <c r="H79" s="38"/>
      <c r="I79" s="51"/>
      <c r="J79" s="35">
        <v>5000</v>
      </c>
      <c r="K79" s="1">
        <v>202.82</v>
      </c>
      <c r="L79" s="35">
        <v>6600</v>
      </c>
      <c r="M79" s="1">
        <v>543.49</v>
      </c>
    </row>
    <row r="80" spans="1:13" ht="15">
      <c r="A80" s="15"/>
      <c r="B80" s="18"/>
      <c r="C80" s="18"/>
      <c r="D80" s="18"/>
      <c r="E80" s="18"/>
      <c r="F80" s="18"/>
      <c r="G80" s="18"/>
      <c r="H80" s="52"/>
      <c r="I80" s="18"/>
      <c r="J80" s="53"/>
      <c r="K80" s="9"/>
      <c r="L80" s="53"/>
      <c r="M80" s="9"/>
    </row>
    <row r="81" spans="1:13" ht="15">
      <c r="A81" s="15"/>
      <c r="B81" s="18"/>
      <c r="C81" s="18"/>
      <c r="D81" s="18"/>
      <c r="E81" s="18"/>
      <c r="F81" s="18"/>
      <c r="G81" s="18"/>
      <c r="H81" s="52"/>
      <c r="I81" s="18"/>
      <c r="J81" s="53"/>
      <c r="K81" s="9"/>
      <c r="L81" s="53"/>
      <c r="M81" s="9"/>
    </row>
    <row r="82" spans="3:12" ht="15">
      <c r="C82" s="83" t="s">
        <v>96</v>
      </c>
      <c r="D82" s="83"/>
      <c r="E82" s="83"/>
      <c r="H82" s="2" t="s">
        <v>116</v>
      </c>
      <c r="J82" s="2"/>
      <c r="K82" s="2" t="s">
        <v>8</v>
      </c>
      <c r="L82" s="2"/>
    </row>
    <row r="83" spans="3:12" ht="15">
      <c r="C83" s="83" t="s">
        <v>97</v>
      </c>
      <c r="D83" s="83"/>
      <c r="E83" s="83"/>
      <c r="H83" s="2" t="s">
        <v>117</v>
      </c>
      <c r="J83" s="2"/>
      <c r="K83" s="2" t="s">
        <v>98</v>
      </c>
      <c r="L83" s="2"/>
    </row>
    <row r="84" spans="3:12" ht="15">
      <c r="C84" s="83" t="s">
        <v>136</v>
      </c>
      <c r="D84" s="83"/>
      <c r="E84" s="83"/>
      <c r="H84" s="2" t="s">
        <v>137</v>
      </c>
      <c r="J84" s="2"/>
      <c r="K84" s="2" t="s">
        <v>139</v>
      </c>
      <c r="L84" s="2"/>
    </row>
    <row r="85" spans="3:12" ht="15">
      <c r="C85" s="83" t="s">
        <v>142</v>
      </c>
      <c r="D85" s="83"/>
      <c r="E85" s="83"/>
      <c r="H85" s="2" t="s">
        <v>141</v>
      </c>
      <c r="J85" s="2"/>
      <c r="K85" s="2" t="s">
        <v>140</v>
      </c>
      <c r="L85" s="2"/>
    </row>
    <row r="86" spans="3:12" ht="15">
      <c r="C86" s="76"/>
      <c r="D86" s="76"/>
      <c r="E86" s="76"/>
      <c r="J86" s="2"/>
      <c r="L86" s="2"/>
    </row>
    <row r="87" spans="2:7" ht="15">
      <c r="B87" s="2" t="s">
        <v>138</v>
      </c>
      <c r="E87" s="17"/>
      <c r="F87" s="17"/>
      <c r="G87" s="17"/>
    </row>
    <row r="88" spans="1:12" ht="15">
      <c r="A88" s="83" t="s">
        <v>101</v>
      </c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2"/>
    </row>
    <row r="89" spans="1:13" ht="15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</row>
    <row r="90" spans="5:14" ht="14.25" customHeight="1">
      <c r="E90" s="17"/>
      <c r="F90" s="17"/>
      <c r="G90" s="17"/>
      <c r="I90" s="18"/>
      <c r="J90" s="81" t="str">
        <f>J49</f>
        <v>2020</v>
      </c>
      <c r="K90" s="82"/>
      <c r="L90" s="81" t="str">
        <f>L49</f>
        <v>2019</v>
      </c>
      <c r="M90" s="82"/>
      <c r="N90" s="18"/>
    </row>
    <row r="91" spans="2:14" ht="15">
      <c r="B91" s="19"/>
      <c r="C91" s="20"/>
      <c r="D91" s="20"/>
      <c r="E91" s="20"/>
      <c r="F91" s="20"/>
      <c r="G91" s="20"/>
      <c r="H91" s="20"/>
      <c r="I91" s="20"/>
      <c r="J91" s="21" t="s">
        <v>6</v>
      </c>
      <c r="K91" s="3" t="s">
        <v>9</v>
      </c>
      <c r="L91" s="21" t="s">
        <v>6</v>
      </c>
      <c r="M91" s="3" t="s">
        <v>9</v>
      </c>
      <c r="N91" s="61"/>
    </row>
    <row r="92" spans="2:13" ht="14.25" customHeight="1">
      <c r="B92" s="22" t="s">
        <v>0</v>
      </c>
      <c r="C92" s="23"/>
      <c r="D92" s="23"/>
      <c r="E92" s="23"/>
      <c r="F92" s="23"/>
      <c r="G92" s="23"/>
      <c r="H92" s="23"/>
      <c r="I92" s="24"/>
      <c r="J92" s="25" t="s">
        <v>10</v>
      </c>
      <c r="K92" s="4" t="s">
        <v>5</v>
      </c>
      <c r="L92" s="25" t="s">
        <v>10</v>
      </c>
      <c r="M92" s="4" t="s">
        <v>5</v>
      </c>
    </row>
    <row r="93" spans="1:13" ht="8.25" customHeight="1" hidden="1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</row>
    <row r="94" spans="1:13" ht="14.25" customHeight="1">
      <c r="A94" s="15"/>
      <c r="B94" s="26"/>
      <c r="C94" s="30" t="s">
        <v>65</v>
      </c>
      <c r="D94" s="30"/>
      <c r="E94" s="30"/>
      <c r="F94" s="30"/>
      <c r="G94" s="30"/>
      <c r="H94" s="38"/>
      <c r="I94" s="51"/>
      <c r="J94" s="31">
        <v>10000</v>
      </c>
      <c r="K94" s="1">
        <v>0</v>
      </c>
      <c r="L94" s="31">
        <v>13000</v>
      </c>
      <c r="M94" s="1">
        <v>0</v>
      </c>
    </row>
    <row r="95" spans="1:13" ht="15">
      <c r="A95" s="15"/>
      <c r="B95" s="26"/>
      <c r="C95" s="30" t="s">
        <v>66</v>
      </c>
      <c r="D95" s="30"/>
      <c r="E95" s="30"/>
      <c r="F95" s="30"/>
      <c r="G95" s="30"/>
      <c r="H95" s="38"/>
      <c r="I95" s="51"/>
      <c r="J95" s="35">
        <v>10000</v>
      </c>
      <c r="K95" s="1">
        <v>2122.72</v>
      </c>
      <c r="L95" s="35">
        <v>53300</v>
      </c>
      <c r="M95" s="1">
        <v>3016.72</v>
      </c>
    </row>
    <row r="96" spans="1:13" ht="15">
      <c r="A96" s="15"/>
      <c r="B96" s="26"/>
      <c r="C96" s="30" t="s">
        <v>107</v>
      </c>
      <c r="D96" s="30"/>
      <c r="E96" s="30"/>
      <c r="F96" s="30"/>
      <c r="G96" s="30"/>
      <c r="H96" s="38"/>
      <c r="I96" s="51"/>
      <c r="J96" s="35">
        <v>10000</v>
      </c>
      <c r="K96" s="1">
        <v>0</v>
      </c>
      <c r="L96" s="35">
        <v>21700</v>
      </c>
      <c r="M96" s="1">
        <v>366</v>
      </c>
    </row>
    <row r="97" spans="1:13" ht="15" customHeight="1" hidden="1">
      <c r="A97" s="15"/>
      <c r="B97" s="26"/>
      <c r="C97" s="30"/>
      <c r="D97" s="30"/>
      <c r="E97" s="30"/>
      <c r="F97" s="30"/>
      <c r="G97" s="30"/>
      <c r="H97" s="38"/>
      <c r="I97" s="51"/>
      <c r="J97" s="35">
        <v>0</v>
      </c>
      <c r="K97" s="1">
        <v>0</v>
      </c>
      <c r="L97" s="35">
        <v>0</v>
      </c>
      <c r="M97" s="1">
        <v>0</v>
      </c>
    </row>
    <row r="98" spans="1:13" ht="15">
      <c r="A98" s="15"/>
      <c r="B98" s="26"/>
      <c r="C98" s="30" t="s">
        <v>106</v>
      </c>
      <c r="D98" s="30"/>
      <c r="E98" s="30"/>
      <c r="F98" s="30"/>
      <c r="G98" s="30"/>
      <c r="H98" s="38"/>
      <c r="I98" s="51"/>
      <c r="J98" s="35">
        <v>15000</v>
      </c>
      <c r="K98" s="1">
        <v>1355</v>
      </c>
      <c r="L98" s="35">
        <v>13500</v>
      </c>
      <c r="M98" s="1">
        <v>4015</v>
      </c>
    </row>
    <row r="99" spans="1:13" s="18" customFormat="1" ht="15">
      <c r="A99" s="54"/>
      <c r="B99" s="26"/>
      <c r="C99" s="30" t="s">
        <v>67</v>
      </c>
      <c r="D99" s="30"/>
      <c r="E99" s="30"/>
      <c r="F99" s="30"/>
      <c r="G99" s="30"/>
      <c r="H99" s="38"/>
      <c r="I99" s="51"/>
      <c r="J99" s="35">
        <v>50000</v>
      </c>
      <c r="K99" s="1">
        <v>19216.26</v>
      </c>
      <c r="L99" s="35">
        <v>66500</v>
      </c>
      <c r="M99" s="1">
        <v>8015.71</v>
      </c>
    </row>
    <row r="100" spans="1:13" s="18" customFormat="1" ht="15">
      <c r="A100" s="54"/>
      <c r="B100" s="26"/>
      <c r="C100" s="30" t="s">
        <v>124</v>
      </c>
      <c r="D100" s="30"/>
      <c r="E100" s="30"/>
      <c r="F100" s="30"/>
      <c r="G100" s="30"/>
      <c r="H100" s="38"/>
      <c r="I100" s="30"/>
      <c r="J100" s="47">
        <v>2500</v>
      </c>
      <c r="K100" s="1">
        <v>2417.22</v>
      </c>
      <c r="L100" s="47">
        <v>2500</v>
      </c>
      <c r="M100" s="1">
        <v>2319.77</v>
      </c>
    </row>
    <row r="101" spans="1:13" s="18" customFormat="1" ht="15">
      <c r="A101" s="54"/>
      <c r="B101" s="30"/>
      <c r="C101" s="30" t="s">
        <v>125</v>
      </c>
      <c r="D101" s="30"/>
      <c r="E101" s="30"/>
      <c r="F101" s="30"/>
      <c r="G101" s="30"/>
      <c r="H101" s="38"/>
      <c r="I101" s="30"/>
      <c r="J101" s="47">
        <v>0</v>
      </c>
      <c r="K101" s="1">
        <v>0</v>
      </c>
      <c r="L101" s="47">
        <v>25000</v>
      </c>
      <c r="M101" s="1">
        <v>0</v>
      </c>
    </row>
    <row r="102" spans="1:161" ht="15">
      <c r="A102" s="15"/>
      <c r="B102" s="55"/>
      <c r="C102" s="44" t="s">
        <v>68</v>
      </c>
      <c r="D102" s="44"/>
      <c r="E102" s="44"/>
      <c r="F102" s="44"/>
      <c r="G102" s="44"/>
      <c r="H102" s="56"/>
      <c r="I102" s="57"/>
      <c r="J102" s="58">
        <v>65000</v>
      </c>
      <c r="K102" s="59">
        <v>53360</v>
      </c>
      <c r="L102" s="58">
        <v>44000</v>
      </c>
      <c r="M102" s="59">
        <v>36118</v>
      </c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</row>
    <row r="103" spans="1:13" ht="15.75" customHeight="1" hidden="1">
      <c r="A103" s="15"/>
      <c r="B103" s="26"/>
      <c r="C103" s="30"/>
      <c r="D103" s="30"/>
      <c r="E103" s="30"/>
      <c r="F103" s="30"/>
      <c r="G103" s="30"/>
      <c r="H103" s="38"/>
      <c r="I103" s="51"/>
      <c r="J103" s="35"/>
      <c r="K103" s="1"/>
      <c r="L103" s="35"/>
      <c r="M103" s="1"/>
    </row>
    <row r="104" spans="1:13" ht="15">
      <c r="A104" s="15"/>
      <c r="B104" s="26"/>
      <c r="C104" s="30" t="s">
        <v>69</v>
      </c>
      <c r="D104" s="30"/>
      <c r="E104" s="30"/>
      <c r="F104" s="30"/>
      <c r="G104" s="30"/>
      <c r="H104" s="38"/>
      <c r="I104" s="51"/>
      <c r="J104" s="35">
        <v>4000</v>
      </c>
      <c r="K104" s="1">
        <v>49.14</v>
      </c>
      <c r="L104" s="35">
        <v>3600</v>
      </c>
      <c r="M104" s="1">
        <v>0</v>
      </c>
    </row>
    <row r="105" spans="1:13" ht="15">
      <c r="A105" s="15"/>
      <c r="B105" s="26"/>
      <c r="C105" s="30" t="s">
        <v>70</v>
      </c>
      <c r="D105" s="30"/>
      <c r="E105" s="30"/>
      <c r="F105" s="30"/>
      <c r="G105" s="30"/>
      <c r="H105" s="38"/>
      <c r="I105" s="51"/>
      <c r="J105" s="35">
        <v>196600</v>
      </c>
      <c r="K105" s="1">
        <v>89037.36</v>
      </c>
      <c r="L105" s="35">
        <v>229000</v>
      </c>
      <c r="M105" s="1">
        <v>139369.35</v>
      </c>
    </row>
    <row r="106" spans="1:13" ht="15">
      <c r="A106" s="15"/>
      <c r="B106" s="26"/>
      <c r="C106" s="30" t="s">
        <v>71</v>
      </c>
      <c r="D106" s="30"/>
      <c r="E106" s="30"/>
      <c r="F106" s="30"/>
      <c r="G106" s="30"/>
      <c r="H106" s="38"/>
      <c r="I106" s="51"/>
      <c r="J106" s="35">
        <v>34000</v>
      </c>
      <c r="K106" s="1">
        <v>32971.87</v>
      </c>
      <c r="L106" s="35">
        <v>25000</v>
      </c>
      <c r="M106" s="1">
        <v>21495.58</v>
      </c>
    </row>
    <row r="107" spans="2:13" ht="15">
      <c r="B107" s="26"/>
      <c r="C107" s="27" t="s">
        <v>20</v>
      </c>
      <c r="D107" s="27"/>
      <c r="E107" s="27"/>
      <c r="F107" s="27"/>
      <c r="G107" s="27"/>
      <c r="H107" s="27"/>
      <c r="I107" s="27"/>
      <c r="J107" s="34">
        <f>J108</f>
        <v>430000</v>
      </c>
      <c r="K107" s="5">
        <f>K108</f>
        <v>63809.36</v>
      </c>
      <c r="L107" s="34">
        <f>L108</f>
        <v>411000</v>
      </c>
      <c r="M107" s="34">
        <f>M108</f>
        <v>361892.84</v>
      </c>
    </row>
    <row r="108" spans="2:13" ht="15">
      <c r="B108" s="26"/>
      <c r="C108" s="30" t="s">
        <v>21</v>
      </c>
      <c r="D108" s="30"/>
      <c r="E108" s="30"/>
      <c r="F108" s="30"/>
      <c r="G108" s="30"/>
      <c r="H108" s="30"/>
      <c r="I108" s="30"/>
      <c r="J108" s="35">
        <v>430000</v>
      </c>
      <c r="K108" s="6">
        <v>63809.36</v>
      </c>
      <c r="L108" s="35">
        <v>411000</v>
      </c>
      <c r="M108" s="35">
        <v>361892.84</v>
      </c>
    </row>
    <row r="109" spans="1:13" ht="15">
      <c r="A109" s="15"/>
      <c r="B109" s="26"/>
      <c r="C109" s="27" t="s">
        <v>34</v>
      </c>
      <c r="D109" s="27"/>
      <c r="E109" s="27"/>
      <c r="F109" s="27"/>
      <c r="G109" s="27"/>
      <c r="H109" s="42"/>
      <c r="I109" s="27"/>
      <c r="J109" s="34">
        <f>J110+J111</f>
        <v>20000</v>
      </c>
      <c r="K109" s="5">
        <f>K110+K111</f>
        <v>3209.71</v>
      </c>
      <c r="L109" s="34">
        <f>L110+L111</f>
        <v>72000</v>
      </c>
      <c r="M109" s="34">
        <f>M110+M111</f>
        <v>58449.47</v>
      </c>
    </row>
    <row r="110" spans="1:13" ht="15">
      <c r="A110" s="15"/>
      <c r="B110" s="26"/>
      <c r="C110" s="30" t="s">
        <v>35</v>
      </c>
      <c r="D110" s="30"/>
      <c r="E110" s="30"/>
      <c r="F110" s="30"/>
      <c r="G110" s="30"/>
      <c r="H110" s="40"/>
      <c r="I110" s="30"/>
      <c r="J110" s="35">
        <v>15000</v>
      </c>
      <c r="K110" s="6">
        <v>2219.09</v>
      </c>
      <c r="L110" s="35">
        <v>62000</v>
      </c>
      <c r="M110" s="6">
        <v>55900.55</v>
      </c>
    </row>
    <row r="111" spans="1:13" ht="15">
      <c r="A111" s="15"/>
      <c r="B111" s="26"/>
      <c r="C111" s="30" t="s">
        <v>36</v>
      </c>
      <c r="D111" s="30"/>
      <c r="E111" s="30"/>
      <c r="F111" s="30"/>
      <c r="G111" s="30"/>
      <c r="H111" s="40"/>
      <c r="I111" s="30"/>
      <c r="J111" s="35">
        <v>5000</v>
      </c>
      <c r="K111" s="6">
        <v>990.62</v>
      </c>
      <c r="L111" s="35">
        <v>10000</v>
      </c>
      <c r="M111" s="6">
        <v>2548.92</v>
      </c>
    </row>
    <row r="112" spans="2:13" ht="15">
      <c r="B112" s="26"/>
      <c r="C112" s="27" t="s">
        <v>37</v>
      </c>
      <c r="D112" s="27"/>
      <c r="E112" s="27"/>
      <c r="F112" s="27"/>
      <c r="G112" s="27"/>
      <c r="H112" s="42"/>
      <c r="I112" s="27"/>
      <c r="J112" s="34">
        <f>J113+J114</f>
        <v>955000</v>
      </c>
      <c r="K112" s="5">
        <f>K113+K114</f>
        <v>948897.76</v>
      </c>
      <c r="L112" s="34">
        <f>L113+L114</f>
        <v>850000</v>
      </c>
      <c r="M112" s="5">
        <f>M113+M114</f>
        <v>823370</v>
      </c>
    </row>
    <row r="113" spans="2:13" ht="15">
      <c r="B113" s="26"/>
      <c r="C113" s="30" t="s">
        <v>38</v>
      </c>
      <c r="D113" s="30"/>
      <c r="E113" s="30"/>
      <c r="F113" s="30"/>
      <c r="G113" s="30"/>
      <c r="H113" s="40"/>
      <c r="I113" s="30"/>
      <c r="J113" s="35">
        <v>935000</v>
      </c>
      <c r="K113" s="6">
        <v>933897.76</v>
      </c>
      <c r="L113" s="35">
        <v>814000</v>
      </c>
      <c r="M113" s="6">
        <v>810370</v>
      </c>
    </row>
    <row r="114" spans="2:13" ht="15">
      <c r="B114" s="26"/>
      <c r="C114" s="30" t="s">
        <v>39</v>
      </c>
      <c r="D114" s="30"/>
      <c r="E114" s="30"/>
      <c r="F114" s="30"/>
      <c r="G114" s="30"/>
      <c r="H114" s="40"/>
      <c r="I114" s="30"/>
      <c r="J114" s="35">
        <v>20000</v>
      </c>
      <c r="K114" s="6">
        <v>15000</v>
      </c>
      <c r="L114" s="35">
        <v>36000</v>
      </c>
      <c r="M114" s="6">
        <v>13000</v>
      </c>
    </row>
    <row r="115" spans="1:13" s="33" customFormat="1" ht="15.75">
      <c r="A115" s="49"/>
      <c r="B115" s="39"/>
      <c r="C115" s="27" t="s">
        <v>47</v>
      </c>
      <c r="D115" s="27"/>
      <c r="E115" s="27"/>
      <c r="F115" s="27"/>
      <c r="G115" s="27"/>
      <c r="H115" s="37"/>
      <c r="I115" s="50"/>
      <c r="J115" s="28">
        <f>J116</f>
        <v>50000</v>
      </c>
      <c r="K115" s="8">
        <f>K116</f>
        <v>47951.28</v>
      </c>
      <c r="L115" s="28">
        <f>L116</f>
        <v>48000</v>
      </c>
      <c r="M115" s="8">
        <f>M116</f>
        <v>45895.2</v>
      </c>
    </row>
    <row r="116" spans="1:13" s="33" customFormat="1" ht="15.75">
      <c r="A116" s="49"/>
      <c r="B116" s="39"/>
      <c r="C116" s="30" t="s">
        <v>48</v>
      </c>
      <c r="D116" s="27"/>
      <c r="E116" s="27"/>
      <c r="F116" s="27"/>
      <c r="G116" s="27"/>
      <c r="H116" s="37"/>
      <c r="I116" s="50"/>
      <c r="J116" s="31">
        <v>50000</v>
      </c>
      <c r="K116" s="1">
        <v>47951.28</v>
      </c>
      <c r="L116" s="31">
        <v>48000</v>
      </c>
      <c r="M116" s="1">
        <v>45895.2</v>
      </c>
    </row>
    <row r="117" spans="1:13" ht="15">
      <c r="A117" s="15"/>
      <c r="B117" s="26"/>
      <c r="C117" s="27" t="s">
        <v>72</v>
      </c>
      <c r="D117" s="27"/>
      <c r="E117" s="27"/>
      <c r="F117" s="27"/>
      <c r="G117" s="27"/>
      <c r="H117" s="37"/>
      <c r="I117" s="50"/>
      <c r="J117" s="34">
        <f>J118</f>
        <v>510000</v>
      </c>
      <c r="K117" s="8">
        <f>K118</f>
        <v>493772.18</v>
      </c>
      <c r="L117" s="34">
        <f>L118</f>
        <v>370600</v>
      </c>
      <c r="M117" s="8">
        <f>M118</f>
        <v>363845.91</v>
      </c>
    </row>
    <row r="118" spans="1:13" ht="15">
      <c r="A118" s="15"/>
      <c r="B118" s="26"/>
      <c r="C118" s="30" t="s">
        <v>73</v>
      </c>
      <c r="D118" s="30"/>
      <c r="E118" s="30"/>
      <c r="F118" s="30"/>
      <c r="G118" s="30"/>
      <c r="H118" s="38"/>
      <c r="I118" s="51"/>
      <c r="J118" s="35">
        <v>510000</v>
      </c>
      <c r="K118" s="1">
        <v>493772.18</v>
      </c>
      <c r="L118" s="35">
        <v>370600</v>
      </c>
      <c r="M118" s="1">
        <v>363845.91</v>
      </c>
    </row>
    <row r="119" spans="1:13" ht="15">
      <c r="A119" s="15"/>
      <c r="B119" s="26"/>
      <c r="C119" s="27" t="s">
        <v>74</v>
      </c>
      <c r="D119" s="27"/>
      <c r="E119" s="27"/>
      <c r="F119" s="27"/>
      <c r="G119" s="27"/>
      <c r="H119" s="37"/>
      <c r="I119" s="50"/>
      <c r="J119" s="34">
        <f>J120+J121+J122+J123</f>
        <v>265000</v>
      </c>
      <c r="K119" s="8">
        <f>K120+K121+K122+K123</f>
        <v>206640.45</v>
      </c>
      <c r="L119" s="34">
        <f>L120+L121+L122+L123</f>
        <v>218000</v>
      </c>
      <c r="M119" s="8">
        <f>M120+M121+M122+M123</f>
        <v>181459.99000000002</v>
      </c>
    </row>
    <row r="120" spans="1:13" ht="15">
      <c r="A120" s="15"/>
      <c r="B120" s="26"/>
      <c r="C120" s="30" t="s">
        <v>75</v>
      </c>
      <c r="D120" s="30"/>
      <c r="E120" s="30"/>
      <c r="F120" s="30"/>
      <c r="G120" s="30"/>
      <c r="H120" s="38"/>
      <c r="I120" s="51"/>
      <c r="J120" s="35">
        <v>10000</v>
      </c>
      <c r="K120" s="1">
        <v>952.02</v>
      </c>
      <c r="L120" s="35">
        <v>10000</v>
      </c>
      <c r="M120" s="1">
        <v>921.69</v>
      </c>
    </row>
    <row r="121" spans="1:13" ht="15">
      <c r="A121" s="15"/>
      <c r="B121" s="26"/>
      <c r="C121" s="30" t="s">
        <v>76</v>
      </c>
      <c r="D121" s="30"/>
      <c r="E121" s="30"/>
      <c r="F121" s="30"/>
      <c r="G121" s="30"/>
      <c r="H121" s="38"/>
      <c r="I121" s="51"/>
      <c r="J121" s="35">
        <v>20000</v>
      </c>
      <c r="K121" s="1">
        <v>15681.93</v>
      </c>
      <c r="L121" s="35">
        <v>18000</v>
      </c>
      <c r="M121" s="1">
        <v>14906.91</v>
      </c>
    </row>
    <row r="122" spans="1:13" ht="15">
      <c r="A122" s="15"/>
      <c r="B122" s="26"/>
      <c r="C122" s="30" t="s">
        <v>77</v>
      </c>
      <c r="D122" s="30"/>
      <c r="E122" s="30"/>
      <c r="F122" s="30"/>
      <c r="G122" s="30"/>
      <c r="H122" s="38"/>
      <c r="I122" s="51"/>
      <c r="J122" s="35">
        <v>230000</v>
      </c>
      <c r="K122" s="1">
        <v>190006.5</v>
      </c>
      <c r="L122" s="35">
        <v>187000</v>
      </c>
      <c r="M122" s="1">
        <v>162794</v>
      </c>
    </row>
    <row r="123" spans="1:13" ht="15">
      <c r="A123" s="15"/>
      <c r="B123" s="26"/>
      <c r="C123" s="30" t="s">
        <v>78</v>
      </c>
      <c r="D123" s="30"/>
      <c r="E123" s="30"/>
      <c r="F123" s="30"/>
      <c r="G123" s="30"/>
      <c r="H123" s="38"/>
      <c r="I123" s="51"/>
      <c r="J123" s="35">
        <v>5000</v>
      </c>
      <c r="K123" s="1">
        <v>0</v>
      </c>
      <c r="L123" s="35">
        <v>3000</v>
      </c>
      <c r="M123" s="1">
        <v>2837.39</v>
      </c>
    </row>
    <row r="124" spans="1:13" ht="15">
      <c r="A124" s="15"/>
      <c r="B124" s="26"/>
      <c r="C124" s="27" t="s">
        <v>79</v>
      </c>
      <c r="D124" s="27"/>
      <c r="E124" s="27"/>
      <c r="F124" s="27"/>
      <c r="G124" s="27"/>
      <c r="H124" s="37"/>
      <c r="I124" s="50"/>
      <c r="J124" s="34">
        <f>J125</f>
        <v>75000</v>
      </c>
      <c r="K124" s="8">
        <f>K125</f>
        <v>66076.04</v>
      </c>
      <c r="L124" s="34">
        <f>L125</f>
        <v>61000</v>
      </c>
      <c r="M124" s="8">
        <f>M125</f>
        <v>52897.4</v>
      </c>
    </row>
    <row r="125" spans="1:13" ht="15">
      <c r="A125" s="15"/>
      <c r="B125" s="26"/>
      <c r="C125" s="30" t="s">
        <v>80</v>
      </c>
      <c r="D125" s="30"/>
      <c r="E125" s="30"/>
      <c r="F125" s="30"/>
      <c r="G125" s="30"/>
      <c r="H125" s="38"/>
      <c r="I125" s="51"/>
      <c r="J125" s="35">
        <v>75000</v>
      </c>
      <c r="K125" s="1">
        <v>66076.04</v>
      </c>
      <c r="L125" s="35">
        <v>61000</v>
      </c>
      <c r="M125" s="1">
        <v>52897.4</v>
      </c>
    </row>
    <row r="126" spans="1:13" ht="15">
      <c r="A126" s="15"/>
      <c r="B126" s="26"/>
      <c r="C126" s="27" t="s">
        <v>127</v>
      </c>
      <c r="D126" s="30"/>
      <c r="E126" s="30"/>
      <c r="F126" s="30"/>
      <c r="G126" s="30"/>
      <c r="H126" s="38"/>
      <c r="I126" s="51"/>
      <c r="J126" s="34">
        <f>J128</f>
        <v>2975000</v>
      </c>
      <c r="K126" s="8">
        <f aca="true" t="shared" si="0" ref="K126:M127">K127</f>
        <v>2524009.33</v>
      </c>
      <c r="L126" s="34">
        <f t="shared" si="0"/>
        <v>3002000</v>
      </c>
      <c r="M126" s="8">
        <f t="shared" si="0"/>
        <v>2547275.8</v>
      </c>
    </row>
    <row r="127" spans="1:13" ht="15">
      <c r="A127" s="15"/>
      <c r="B127" s="26"/>
      <c r="C127" s="27" t="s">
        <v>128</v>
      </c>
      <c r="D127" s="30"/>
      <c r="E127" s="30"/>
      <c r="F127" s="30"/>
      <c r="G127" s="30"/>
      <c r="H127" s="38"/>
      <c r="I127" s="51"/>
      <c r="J127" s="34">
        <f>J128</f>
        <v>2975000</v>
      </c>
      <c r="K127" s="8">
        <f t="shared" si="0"/>
        <v>2524009.33</v>
      </c>
      <c r="L127" s="34">
        <f t="shared" si="0"/>
        <v>3002000</v>
      </c>
      <c r="M127" s="8">
        <f t="shared" si="0"/>
        <v>2547275.8</v>
      </c>
    </row>
    <row r="128" spans="1:13" ht="15">
      <c r="A128" s="15"/>
      <c r="B128" s="26"/>
      <c r="C128" s="30" t="s">
        <v>129</v>
      </c>
      <c r="D128" s="30"/>
      <c r="E128" s="30"/>
      <c r="F128" s="30"/>
      <c r="G128" s="30"/>
      <c r="H128" s="38"/>
      <c r="I128" s="51"/>
      <c r="J128" s="35">
        <v>2975000</v>
      </c>
      <c r="K128" s="1">
        <v>2524009.33</v>
      </c>
      <c r="L128" s="35">
        <v>3002000</v>
      </c>
      <c r="M128" s="1">
        <v>2547275.8</v>
      </c>
    </row>
    <row r="129" spans="1:13" ht="15">
      <c r="A129" s="15"/>
      <c r="B129" s="26"/>
      <c r="C129" s="27" t="s">
        <v>19</v>
      </c>
      <c r="D129" s="30"/>
      <c r="E129" s="30"/>
      <c r="F129" s="30"/>
      <c r="G129" s="30"/>
      <c r="H129" s="38"/>
      <c r="I129" s="51"/>
      <c r="J129" s="34">
        <f>J130</f>
        <v>60000</v>
      </c>
      <c r="K129" s="34">
        <f>K130</f>
        <v>59408.72</v>
      </c>
      <c r="L129" s="34">
        <f>L130</f>
        <v>83700</v>
      </c>
      <c r="M129" s="8">
        <f>M130</f>
        <v>46977.01</v>
      </c>
    </row>
    <row r="130" spans="1:13" ht="15">
      <c r="A130" s="15"/>
      <c r="B130" s="26"/>
      <c r="C130" s="27" t="s">
        <v>19</v>
      </c>
      <c r="D130" s="27"/>
      <c r="E130" s="27"/>
      <c r="F130" s="27"/>
      <c r="G130" s="27"/>
      <c r="H130" s="37"/>
      <c r="I130" s="50"/>
      <c r="J130" s="34">
        <f>J131+J135</f>
        <v>60000</v>
      </c>
      <c r="K130" s="34">
        <f>K131+K135</f>
        <v>59408.72</v>
      </c>
      <c r="L130" s="35">
        <f>L131+L135</f>
        <v>83700</v>
      </c>
      <c r="M130" s="1">
        <f>M131+M135</f>
        <v>46977.01</v>
      </c>
    </row>
    <row r="131" spans="1:13" ht="15">
      <c r="A131" s="15"/>
      <c r="B131" s="26"/>
      <c r="C131" s="27" t="s">
        <v>81</v>
      </c>
      <c r="D131" s="27"/>
      <c r="E131" s="27"/>
      <c r="F131" s="27"/>
      <c r="G131" s="27"/>
      <c r="H131" s="37"/>
      <c r="I131" s="50"/>
      <c r="J131" s="34">
        <f>J132</f>
        <v>60000</v>
      </c>
      <c r="K131" s="8">
        <f>K132</f>
        <v>59408.72</v>
      </c>
      <c r="L131" s="34">
        <f>L132</f>
        <v>72700</v>
      </c>
      <c r="M131" s="8">
        <f>M132</f>
        <v>46977.01</v>
      </c>
    </row>
    <row r="132" spans="1:13" ht="15">
      <c r="A132" s="15"/>
      <c r="B132" s="26"/>
      <c r="C132" s="30" t="s">
        <v>82</v>
      </c>
      <c r="D132" s="30"/>
      <c r="E132" s="30"/>
      <c r="F132" s="30"/>
      <c r="G132" s="30"/>
      <c r="H132" s="38"/>
      <c r="I132" s="51"/>
      <c r="J132" s="35">
        <v>60000</v>
      </c>
      <c r="K132" s="1">
        <v>59408.72</v>
      </c>
      <c r="L132" s="35">
        <v>72700</v>
      </c>
      <c r="M132" s="1">
        <v>46977.01</v>
      </c>
    </row>
    <row r="133" spans="1:13" ht="15">
      <c r="A133" s="15"/>
      <c r="B133" s="26"/>
      <c r="C133" s="27" t="s">
        <v>83</v>
      </c>
      <c r="D133" s="27"/>
      <c r="E133" s="27"/>
      <c r="F133" s="27"/>
      <c r="G133" s="27"/>
      <c r="H133" s="37"/>
      <c r="I133" s="50"/>
      <c r="J133" s="34">
        <f>J134</f>
        <v>0</v>
      </c>
      <c r="K133" s="8">
        <f>K134</f>
        <v>0</v>
      </c>
      <c r="L133" s="34">
        <f>L134</f>
        <v>0</v>
      </c>
      <c r="M133" s="8">
        <f>M134</f>
        <v>0</v>
      </c>
    </row>
    <row r="134" spans="1:13" ht="15">
      <c r="A134" s="15"/>
      <c r="B134" s="26"/>
      <c r="C134" s="30" t="s">
        <v>84</v>
      </c>
      <c r="D134" s="30"/>
      <c r="E134" s="30"/>
      <c r="F134" s="30"/>
      <c r="G134" s="30"/>
      <c r="H134" s="38"/>
      <c r="I134" s="51"/>
      <c r="J134" s="35">
        <v>0</v>
      </c>
      <c r="K134" s="1">
        <v>0</v>
      </c>
      <c r="L134" s="35">
        <v>0</v>
      </c>
      <c r="M134" s="1">
        <v>0</v>
      </c>
    </row>
    <row r="135" spans="1:13" ht="15">
      <c r="A135" s="15"/>
      <c r="B135" s="26"/>
      <c r="C135" s="27" t="s">
        <v>86</v>
      </c>
      <c r="D135" s="27"/>
      <c r="E135" s="27"/>
      <c r="F135" s="27"/>
      <c r="G135" s="27"/>
      <c r="H135" s="37"/>
      <c r="I135" s="50"/>
      <c r="J135" s="34">
        <f>J138+J136+J137</f>
        <v>0</v>
      </c>
      <c r="K135" s="8">
        <f>K136+K138+K137</f>
        <v>0</v>
      </c>
      <c r="L135" s="34">
        <f>L138+L136+L137</f>
        <v>11000</v>
      </c>
      <c r="M135" s="8">
        <f>M136+M138+M137</f>
        <v>0</v>
      </c>
    </row>
    <row r="136" spans="1:13" ht="15">
      <c r="A136" s="15"/>
      <c r="B136" s="26"/>
      <c r="C136" s="30" t="s">
        <v>85</v>
      </c>
      <c r="D136" s="30"/>
      <c r="E136" s="30"/>
      <c r="F136" s="30"/>
      <c r="G136" s="30"/>
      <c r="H136" s="38"/>
      <c r="I136" s="51"/>
      <c r="J136" s="35">
        <v>0</v>
      </c>
      <c r="K136" s="1">
        <v>0</v>
      </c>
      <c r="L136" s="35">
        <v>5000</v>
      </c>
      <c r="M136" s="1">
        <v>0</v>
      </c>
    </row>
    <row r="137" spans="1:13" ht="15" customHeight="1" hidden="1">
      <c r="A137" s="15"/>
      <c r="B137" s="26"/>
      <c r="C137" s="30" t="s">
        <v>114</v>
      </c>
      <c r="D137" s="30"/>
      <c r="E137" s="30"/>
      <c r="F137" s="30"/>
      <c r="G137" s="30"/>
      <c r="H137" s="38"/>
      <c r="I137" s="51"/>
      <c r="J137" s="35">
        <v>0</v>
      </c>
      <c r="K137" s="1">
        <v>0</v>
      </c>
      <c r="L137" s="35">
        <v>0</v>
      </c>
      <c r="M137" s="1">
        <v>0</v>
      </c>
    </row>
    <row r="138" spans="1:13" ht="15">
      <c r="A138" s="15"/>
      <c r="B138" s="26"/>
      <c r="C138" s="30" t="s">
        <v>87</v>
      </c>
      <c r="D138" s="30"/>
      <c r="E138" s="30"/>
      <c r="F138" s="30"/>
      <c r="G138" s="30"/>
      <c r="H138" s="38"/>
      <c r="I138" s="51"/>
      <c r="J138" s="35">
        <v>0</v>
      </c>
      <c r="K138" s="1">
        <v>0</v>
      </c>
      <c r="L138" s="35">
        <v>6000</v>
      </c>
      <c r="M138" s="1">
        <v>0</v>
      </c>
    </row>
    <row r="139" spans="1:13" ht="15">
      <c r="A139" s="15"/>
      <c r="B139" s="18"/>
      <c r="C139" s="18"/>
      <c r="D139" s="18"/>
      <c r="E139" s="18"/>
      <c r="F139" s="18"/>
      <c r="G139" s="18"/>
      <c r="H139" s="52"/>
      <c r="I139" s="53"/>
      <c r="J139" s="53"/>
      <c r="K139" s="9"/>
      <c r="L139" s="53"/>
      <c r="M139" s="9"/>
    </row>
    <row r="140" s="78" customFormat="1" ht="12.75"/>
    <row r="141" spans="3:12" ht="15">
      <c r="C141" s="83" t="s">
        <v>96</v>
      </c>
      <c r="D141" s="83"/>
      <c r="E141" s="83"/>
      <c r="H141" s="2" t="s">
        <v>118</v>
      </c>
      <c r="J141" s="2"/>
      <c r="K141" s="2" t="s">
        <v>8</v>
      </c>
      <c r="L141" s="2"/>
    </row>
    <row r="142" spans="3:12" ht="15">
      <c r="C142" s="83" t="s">
        <v>97</v>
      </c>
      <c r="D142" s="83"/>
      <c r="E142" s="83"/>
      <c r="H142" s="2" t="s">
        <v>103</v>
      </c>
      <c r="J142" s="2"/>
      <c r="K142" s="2" t="s">
        <v>98</v>
      </c>
      <c r="L142" s="2"/>
    </row>
    <row r="143" spans="3:12" ht="15">
      <c r="C143" s="83" t="s">
        <v>136</v>
      </c>
      <c r="D143" s="83"/>
      <c r="E143" s="83"/>
      <c r="H143" s="2" t="s">
        <v>137</v>
      </c>
      <c r="J143" s="2"/>
      <c r="K143" s="2" t="s">
        <v>139</v>
      </c>
      <c r="L143" s="2"/>
    </row>
    <row r="144" spans="3:12" ht="15">
      <c r="C144" s="83" t="s">
        <v>142</v>
      </c>
      <c r="D144" s="83"/>
      <c r="E144" s="83"/>
      <c r="H144" s="2" t="s">
        <v>141</v>
      </c>
      <c r="J144" s="2"/>
      <c r="K144" s="2" t="s">
        <v>140</v>
      </c>
      <c r="L144" s="2"/>
    </row>
    <row r="145" spans="3:12" ht="15">
      <c r="C145" s="76"/>
      <c r="D145" s="76"/>
      <c r="E145" s="76"/>
      <c r="J145" s="2"/>
      <c r="L145" s="2"/>
    </row>
    <row r="146" spans="3:12" ht="15">
      <c r="C146" s="76"/>
      <c r="D146" s="76"/>
      <c r="E146" s="76"/>
      <c r="J146" s="2"/>
      <c r="L146" s="2"/>
    </row>
    <row r="147" spans="3:12" ht="15">
      <c r="C147" s="76"/>
      <c r="D147" s="76"/>
      <c r="E147" s="76"/>
      <c r="J147" s="2"/>
      <c r="L147" s="2"/>
    </row>
    <row r="148" spans="2:7" ht="15">
      <c r="B148" s="2" t="s">
        <v>138</v>
      </c>
      <c r="E148" s="17"/>
      <c r="F148" s="17"/>
      <c r="G148" s="17"/>
    </row>
    <row r="149" spans="1:12" ht="15">
      <c r="A149" s="83" t="s">
        <v>102</v>
      </c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2"/>
    </row>
    <row r="150" spans="1:13" ht="15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</row>
    <row r="151" spans="2:14" ht="14.25" customHeight="1">
      <c r="B151" s="44"/>
      <c r="C151" s="44"/>
      <c r="D151" s="44"/>
      <c r="E151" s="60"/>
      <c r="F151" s="60"/>
      <c r="G151" s="60"/>
      <c r="H151" s="44"/>
      <c r="I151" s="44"/>
      <c r="J151" s="81" t="str">
        <f>J90</f>
        <v>2020</v>
      </c>
      <c r="K151" s="82"/>
      <c r="L151" s="81" t="str">
        <f>L90</f>
        <v>2019</v>
      </c>
      <c r="M151" s="82"/>
      <c r="N151" s="61"/>
    </row>
    <row r="152" spans="2:14" ht="15">
      <c r="B152" s="61"/>
      <c r="C152" s="18"/>
      <c r="D152" s="18"/>
      <c r="E152" s="18"/>
      <c r="F152" s="18"/>
      <c r="G152" s="18"/>
      <c r="H152" s="18"/>
      <c r="I152" s="18"/>
      <c r="J152" s="62" t="s">
        <v>6</v>
      </c>
      <c r="K152" s="10" t="s">
        <v>9</v>
      </c>
      <c r="L152" s="62" t="s">
        <v>6</v>
      </c>
      <c r="M152" s="10" t="s">
        <v>9</v>
      </c>
      <c r="N152" s="61"/>
    </row>
    <row r="153" spans="2:13" ht="15">
      <c r="B153" s="22" t="s">
        <v>0</v>
      </c>
      <c r="C153" s="23"/>
      <c r="D153" s="23"/>
      <c r="E153" s="23"/>
      <c r="F153" s="23"/>
      <c r="G153" s="23"/>
      <c r="H153" s="23"/>
      <c r="I153" s="24"/>
      <c r="J153" s="25" t="s">
        <v>10</v>
      </c>
      <c r="K153" s="4" t="s">
        <v>5</v>
      </c>
      <c r="L153" s="25" t="s">
        <v>10</v>
      </c>
      <c r="M153" s="4" t="s">
        <v>5</v>
      </c>
    </row>
    <row r="154" spans="2:13" ht="15">
      <c r="B154" s="63"/>
      <c r="C154" s="64" t="s">
        <v>2</v>
      </c>
      <c r="D154" s="64"/>
      <c r="E154" s="64"/>
      <c r="F154" s="64"/>
      <c r="G154" s="64"/>
      <c r="H154" s="64"/>
      <c r="I154" s="65"/>
      <c r="J154" s="66">
        <f>J155+J165</f>
        <v>643000</v>
      </c>
      <c r="K154" s="11">
        <f>K155+K165</f>
        <v>22051.67</v>
      </c>
      <c r="L154" s="66">
        <f>L155+L165</f>
        <v>472000</v>
      </c>
      <c r="M154" s="11">
        <f>M155+M165</f>
        <v>103086.51</v>
      </c>
    </row>
    <row r="155" spans="2:13" ht="15">
      <c r="B155" s="22"/>
      <c r="C155" s="84" t="s">
        <v>88</v>
      </c>
      <c r="D155" s="84"/>
      <c r="E155" s="84"/>
      <c r="F155" s="84"/>
      <c r="G155" s="84"/>
      <c r="H155" s="84"/>
      <c r="I155" s="65"/>
      <c r="J155" s="66">
        <f>J158+J156</f>
        <v>443000</v>
      </c>
      <c r="K155" s="11">
        <f>K158+K156</f>
        <v>22051.67</v>
      </c>
      <c r="L155" s="66">
        <f>L158+L156</f>
        <v>272000</v>
      </c>
      <c r="M155" s="11">
        <f>M158+M156</f>
        <v>20086.51</v>
      </c>
    </row>
    <row r="156" spans="2:13" ht="15">
      <c r="B156" s="22"/>
      <c r="C156" s="84" t="s">
        <v>89</v>
      </c>
      <c r="D156" s="84"/>
      <c r="E156" s="84"/>
      <c r="F156" s="84"/>
      <c r="G156" s="84"/>
      <c r="H156" s="84"/>
      <c r="I156" s="65"/>
      <c r="J156" s="66">
        <f>J157</f>
        <v>100000</v>
      </c>
      <c r="K156" s="11">
        <f>K157</f>
        <v>0</v>
      </c>
      <c r="L156" s="66">
        <f>L157</f>
        <v>100000</v>
      </c>
      <c r="M156" s="11">
        <f>M157</f>
        <v>0</v>
      </c>
    </row>
    <row r="157" spans="2:13" ht="15">
      <c r="B157" s="22"/>
      <c r="C157" s="85" t="s">
        <v>130</v>
      </c>
      <c r="D157" s="85"/>
      <c r="E157" s="85"/>
      <c r="F157" s="85"/>
      <c r="G157" s="85"/>
      <c r="H157" s="85"/>
      <c r="I157" s="24"/>
      <c r="J157" s="25">
        <v>100000</v>
      </c>
      <c r="K157" s="12">
        <v>0</v>
      </c>
      <c r="L157" s="25">
        <v>100000</v>
      </c>
      <c r="M157" s="12">
        <v>0</v>
      </c>
    </row>
    <row r="158" spans="1:13" ht="15">
      <c r="A158" s="15"/>
      <c r="B158" s="26"/>
      <c r="C158" s="84" t="s">
        <v>90</v>
      </c>
      <c r="D158" s="84"/>
      <c r="E158" s="84"/>
      <c r="F158" s="84"/>
      <c r="G158" s="84"/>
      <c r="H158" s="84"/>
      <c r="I158" s="67"/>
      <c r="J158" s="34">
        <f>J159+J161+J162+J163+J164+J160</f>
        <v>343000</v>
      </c>
      <c r="K158" s="13">
        <f>K159+K161+K162+K163+K160</f>
        <v>22051.67</v>
      </c>
      <c r="L158" s="34">
        <f>L159+L161+L162+L163+L164+L160</f>
        <v>172000</v>
      </c>
      <c r="M158" s="13">
        <f>M159+M161+M162+M163+M160</f>
        <v>20086.51</v>
      </c>
    </row>
    <row r="159" spans="1:13" ht="15">
      <c r="A159" s="15"/>
      <c r="B159" s="26"/>
      <c r="C159" s="85" t="s">
        <v>91</v>
      </c>
      <c r="D159" s="85"/>
      <c r="E159" s="85"/>
      <c r="F159" s="85"/>
      <c r="G159" s="85"/>
      <c r="H159" s="85"/>
      <c r="I159" s="47"/>
      <c r="J159" s="35">
        <v>25000</v>
      </c>
      <c r="K159" s="7">
        <v>0</v>
      </c>
      <c r="L159" s="35">
        <v>24000</v>
      </c>
      <c r="M159" s="7">
        <v>0</v>
      </c>
    </row>
    <row r="160" spans="1:13" ht="15">
      <c r="A160" s="15"/>
      <c r="B160" s="26"/>
      <c r="C160" s="68" t="s">
        <v>115</v>
      </c>
      <c r="D160" s="68"/>
      <c r="E160" s="68"/>
      <c r="F160" s="68"/>
      <c r="G160" s="68"/>
      <c r="H160" s="68"/>
      <c r="I160" s="47"/>
      <c r="J160" s="35">
        <v>250000</v>
      </c>
      <c r="K160" s="7">
        <v>0</v>
      </c>
      <c r="L160" s="35">
        <v>100000</v>
      </c>
      <c r="M160" s="7">
        <v>0</v>
      </c>
    </row>
    <row r="161" spans="1:13" ht="15">
      <c r="A161" s="15"/>
      <c r="B161" s="26"/>
      <c r="C161" s="85" t="s">
        <v>92</v>
      </c>
      <c r="D161" s="85"/>
      <c r="E161" s="85"/>
      <c r="F161" s="85"/>
      <c r="G161" s="85"/>
      <c r="H161" s="85"/>
      <c r="I161" s="47"/>
      <c r="J161" s="35">
        <v>5000</v>
      </c>
      <c r="K161" s="7">
        <v>0</v>
      </c>
      <c r="L161" s="35">
        <v>5000</v>
      </c>
      <c r="M161" s="7">
        <v>0</v>
      </c>
    </row>
    <row r="162" spans="1:13" ht="15">
      <c r="A162" s="15"/>
      <c r="B162" s="26"/>
      <c r="C162" s="85" t="s">
        <v>93</v>
      </c>
      <c r="D162" s="85"/>
      <c r="E162" s="85"/>
      <c r="F162" s="85"/>
      <c r="G162" s="85"/>
      <c r="H162" s="85"/>
      <c r="I162" s="40"/>
      <c r="J162" s="31">
        <v>50000</v>
      </c>
      <c r="K162" s="1">
        <v>22051.67</v>
      </c>
      <c r="L162" s="31">
        <v>30000</v>
      </c>
      <c r="M162" s="1">
        <v>20086.51</v>
      </c>
    </row>
    <row r="163" spans="1:13" ht="15">
      <c r="A163" s="15"/>
      <c r="B163" s="26"/>
      <c r="C163" s="30" t="s">
        <v>94</v>
      </c>
      <c r="D163" s="30"/>
      <c r="E163" s="30"/>
      <c r="F163" s="30"/>
      <c r="G163" s="30"/>
      <c r="H163" s="38"/>
      <c r="I163" s="40"/>
      <c r="J163" s="31">
        <v>7000</v>
      </c>
      <c r="K163" s="1">
        <v>0</v>
      </c>
      <c r="L163" s="31">
        <v>7000</v>
      </c>
      <c r="M163" s="1">
        <v>0</v>
      </c>
    </row>
    <row r="164" spans="1:13" ht="15">
      <c r="A164" s="15"/>
      <c r="B164" s="26"/>
      <c r="C164" s="30" t="s">
        <v>108</v>
      </c>
      <c r="D164" s="30"/>
      <c r="E164" s="30"/>
      <c r="F164" s="30"/>
      <c r="G164" s="30"/>
      <c r="H164" s="38"/>
      <c r="I164" s="40"/>
      <c r="J164" s="31">
        <v>6000</v>
      </c>
      <c r="K164" s="1">
        <v>0</v>
      </c>
      <c r="L164" s="31">
        <v>6000</v>
      </c>
      <c r="M164" s="1">
        <v>0</v>
      </c>
    </row>
    <row r="165" spans="1:13" ht="15">
      <c r="A165" s="15"/>
      <c r="B165" s="26"/>
      <c r="C165" s="27" t="s">
        <v>95</v>
      </c>
      <c r="D165" s="27"/>
      <c r="E165" s="27"/>
      <c r="F165" s="27"/>
      <c r="G165" s="27"/>
      <c r="H165" s="37"/>
      <c r="I165" s="42"/>
      <c r="J165" s="28">
        <f aca="true" t="shared" si="1" ref="J165:M166">J166</f>
        <v>200000</v>
      </c>
      <c r="K165" s="8">
        <f t="shared" si="1"/>
        <v>0</v>
      </c>
      <c r="L165" s="28">
        <f t="shared" si="1"/>
        <v>200000</v>
      </c>
      <c r="M165" s="8">
        <f t="shared" si="1"/>
        <v>83000</v>
      </c>
    </row>
    <row r="166" spans="1:13" ht="15">
      <c r="A166" s="15"/>
      <c r="B166" s="26"/>
      <c r="C166" s="27" t="s">
        <v>3</v>
      </c>
      <c r="D166" s="27"/>
      <c r="E166" s="27"/>
      <c r="F166" s="27"/>
      <c r="G166" s="27"/>
      <c r="H166" s="37"/>
      <c r="I166" s="42"/>
      <c r="J166" s="28">
        <f t="shared" si="1"/>
        <v>200000</v>
      </c>
      <c r="K166" s="8">
        <f t="shared" si="1"/>
        <v>0</v>
      </c>
      <c r="L166" s="28">
        <f t="shared" si="1"/>
        <v>200000</v>
      </c>
      <c r="M166" s="8">
        <f t="shared" si="1"/>
        <v>83000</v>
      </c>
    </row>
    <row r="167" spans="1:13" ht="15">
      <c r="A167" s="15"/>
      <c r="B167" s="26"/>
      <c r="C167" s="30" t="s">
        <v>4</v>
      </c>
      <c r="D167" s="30"/>
      <c r="E167" s="30"/>
      <c r="F167" s="30"/>
      <c r="G167" s="30"/>
      <c r="H167" s="38"/>
      <c r="I167" s="40"/>
      <c r="J167" s="35">
        <v>200000</v>
      </c>
      <c r="K167" s="1">
        <v>0</v>
      </c>
      <c r="L167" s="35">
        <v>200000</v>
      </c>
      <c r="M167" s="1">
        <v>83000</v>
      </c>
    </row>
    <row r="168" spans="1:13" ht="15.75">
      <c r="A168" s="15"/>
      <c r="B168" s="69"/>
      <c r="C168" s="44"/>
      <c r="D168" s="70" t="s">
        <v>7</v>
      </c>
      <c r="E168" s="71"/>
      <c r="F168" s="71"/>
      <c r="G168" s="71"/>
      <c r="H168" s="71"/>
      <c r="I168" s="71"/>
      <c r="J168" s="72">
        <f>J154+J7</f>
        <v>12900000</v>
      </c>
      <c r="K168" s="14">
        <f>K154+K7</f>
        <v>9729978.030000001</v>
      </c>
      <c r="L168" s="72">
        <f>L154+L7</f>
        <v>12790000</v>
      </c>
      <c r="M168" s="72">
        <f>M154+M7</f>
        <v>10336778.27</v>
      </c>
    </row>
    <row r="169" spans="1:13" ht="15">
      <c r="A169" s="15"/>
      <c r="B169" s="15"/>
      <c r="C169" s="15"/>
      <c r="D169" s="15"/>
      <c r="E169" s="15"/>
      <c r="F169" s="15"/>
      <c r="G169" s="15"/>
      <c r="H169" s="15"/>
      <c r="I169" s="15"/>
      <c r="J169" s="73"/>
      <c r="K169" s="15"/>
      <c r="L169" s="73"/>
      <c r="M169" s="15"/>
    </row>
    <row r="170" spans="1:13" ht="15">
      <c r="A170" s="15"/>
      <c r="B170" s="15"/>
      <c r="C170" s="2" t="s">
        <v>135</v>
      </c>
      <c r="D170" s="15"/>
      <c r="E170" s="15"/>
      <c r="F170" s="15"/>
      <c r="G170" s="15"/>
      <c r="H170" s="15"/>
      <c r="I170" s="15"/>
      <c r="J170" s="73"/>
      <c r="K170" s="15"/>
      <c r="L170" s="73"/>
      <c r="M170" s="74">
        <f>M168-10336778.27</f>
        <v>0</v>
      </c>
    </row>
    <row r="171" spans="1:13" ht="15">
      <c r="A171" s="15"/>
      <c r="B171" s="15"/>
      <c r="C171" s="15"/>
      <c r="D171" s="15"/>
      <c r="E171" s="15"/>
      <c r="F171" s="15"/>
      <c r="G171" s="15"/>
      <c r="H171" s="15"/>
      <c r="I171" s="15"/>
      <c r="J171" s="73"/>
      <c r="K171" s="15"/>
      <c r="L171" s="73"/>
      <c r="M171" s="15"/>
    </row>
    <row r="172" s="78" customFormat="1" ht="12.75"/>
    <row r="173" s="78" customFormat="1" ht="12.75"/>
    <row r="174" spans="3:12" ht="15">
      <c r="C174" s="83" t="s">
        <v>96</v>
      </c>
      <c r="D174" s="83"/>
      <c r="E174" s="83"/>
      <c r="H174" s="2" t="s">
        <v>119</v>
      </c>
      <c r="J174" s="2"/>
      <c r="K174" s="2" t="s">
        <v>8</v>
      </c>
      <c r="L174" s="2"/>
    </row>
    <row r="175" spans="3:12" ht="15">
      <c r="C175" s="83" t="s">
        <v>97</v>
      </c>
      <c r="D175" s="83"/>
      <c r="E175" s="83"/>
      <c r="H175" s="2" t="s">
        <v>103</v>
      </c>
      <c r="J175" s="2"/>
      <c r="K175" s="2" t="s">
        <v>98</v>
      </c>
      <c r="L175" s="2"/>
    </row>
    <row r="176" spans="3:12" ht="15">
      <c r="C176" s="83" t="s">
        <v>136</v>
      </c>
      <c r="D176" s="83"/>
      <c r="E176" s="83"/>
      <c r="H176" s="2" t="s">
        <v>137</v>
      </c>
      <c r="J176" s="2"/>
      <c r="K176" s="2" t="s">
        <v>139</v>
      </c>
      <c r="L176" s="2"/>
    </row>
    <row r="177" spans="3:12" ht="15">
      <c r="C177" s="83" t="s">
        <v>142</v>
      </c>
      <c r="D177" s="83"/>
      <c r="E177" s="83"/>
      <c r="H177" s="2" t="s">
        <v>141</v>
      </c>
      <c r="J177" s="2"/>
      <c r="K177" s="2" t="s">
        <v>140</v>
      </c>
      <c r="L177" s="2"/>
    </row>
    <row r="178" s="78" customFormat="1" ht="12.75"/>
    <row r="179" spans="7:12" ht="15">
      <c r="G179" s="83"/>
      <c r="H179" s="83"/>
      <c r="I179" s="83"/>
      <c r="J179" s="83"/>
      <c r="L179" s="2"/>
    </row>
    <row r="184" spans="2:13" ht="15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</row>
    <row r="185" spans="2:13" ht="15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</row>
    <row r="186" spans="2:13" ht="15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2:13" ht="15"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</row>
    <row r="188" spans="2:13" ht="15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</row>
    <row r="189" spans="2:13" ht="15"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</row>
    <row r="190" spans="2:13" ht="15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</row>
    <row r="191" spans="2:13" ht="15"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</row>
    <row r="192" spans="2:13" ht="15"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</row>
    <row r="193" spans="2:13" ht="15"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</row>
    <row r="194" spans="2:13" ht="15"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</row>
    <row r="195" spans="2:13" ht="15"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</row>
    <row r="196" spans="2:13" ht="15"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</row>
    <row r="197" spans="2:13" ht="15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</row>
  </sheetData>
  <sheetProtection/>
  <mergeCells count="36">
    <mergeCell ref="C83:E83"/>
    <mergeCell ref="C84:E84"/>
    <mergeCell ref="C85:E85"/>
    <mergeCell ref="C174:E174"/>
    <mergeCell ref="C43:E43"/>
    <mergeCell ref="C44:E44"/>
    <mergeCell ref="C45:E45"/>
    <mergeCell ref="C82:E82"/>
    <mergeCell ref="G179:J179"/>
    <mergeCell ref="A149:K149"/>
    <mergeCell ref="C155:H155"/>
    <mergeCell ref="C156:H156"/>
    <mergeCell ref="C157:H157"/>
    <mergeCell ref="C161:H161"/>
    <mergeCell ref="C162:H162"/>
    <mergeCell ref="C175:E175"/>
    <mergeCell ref="C176:E176"/>
    <mergeCell ref="C177:E177"/>
    <mergeCell ref="A2:K2"/>
    <mergeCell ref="C158:H158"/>
    <mergeCell ref="C159:H159"/>
    <mergeCell ref="A47:K47"/>
    <mergeCell ref="A88:K88"/>
    <mergeCell ref="C141:E141"/>
    <mergeCell ref="C142:E142"/>
    <mergeCell ref="C143:E143"/>
    <mergeCell ref="C144:E144"/>
    <mergeCell ref="C42:E42"/>
    <mergeCell ref="J151:K151"/>
    <mergeCell ref="L151:M151"/>
    <mergeCell ref="J4:K4"/>
    <mergeCell ref="L4:M4"/>
    <mergeCell ref="J49:K49"/>
    <mergeCell ref="L49:M49"/>
    <mergeCell ref="J90:K90"/>
    <mergeCell ref="L90:M9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3"/>
  <rowBreaks count="3" manualBreakCount="3">
    <brk id="45" max="12" man="1"/>
    <brk id="85" max="12" man="1"/>
    <brk id="14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Eduardo</cp:lastModifiedBy>
  <cp:lastPrinted>2021-03-08T18:01:12Z</cp:lastPrinted>
  <dcterms:created xsi:type="dcterms:W3CDTF">2014-01-31T13:38:28Z</dcterms:created>
  <dcterms:modified xsi:type="dcterms:W3CDTF">2021-03-17T18:09:57Z</dcterms:modified>
  <cp:category/>
  <cp:version/>
  <cp:contentType/>
  <cp:contentStatus/>
</cp:coreProperties>
</file>